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https://undp.sharepoint.com/teams/BIH/EU4Agri/Shared Documents/Support Measures/Public calls/Processing/2020/"/>
    </mc:Choice>
  </mc:AlternateContent>
  <xr:revisionPtr revIDLastSave="20" documentId="13_ncr:1_{747A5295-4CF7-4EA0-8266-1CA70B557D72}" xr6:coauthVersionLast="45" xr6:coauthVersionMax="45" xr10:uidLastSave="{20A4D546-4EA1-4E03-B1C2-8FA570C595BF}"/>
  <bookViews>
    <workbookView xWindow="-120" yWindow="-120" windowWidth="25440" windowHeight="15390" tabRatio="845" firstSheet="13" activeTab="19" xr2:uid="{00000000-000D-0000-FFFF-FFFF00000000}"/>
  </bookViews>
  <sheets>
    <sheet name="Naslovna" sheetId="24" r:id="rId1"/>
    <sheet name="Uputstvo" sheetId="21" r:id="rId2"/>
    <sheet name="2.1. Informacije o podnosiocu" sheetId="1" r:id="rId3"/>
    <sheet name="3.2.Struktura i obim proizvodnj" sheetId="3" r:id="rId4"/>
    <sheet name="3.3.Mat. input 3.4. Mat. troš." sheetId="4" r:id="rId5"/>
    <sheet name="Zaposleni 4.2, 4.3" sheetId="29" r:id="rId6"/>
    <sheet name="4.4. Dinamika zaposlenih" sheetId="5" r:id="rId7"/>
    <sheet name="6.2 Podaci o zemljištu" sheetId="32" r:id="rId8"/>
    <sheet name="8.1. Plan prodaje" sheetId="7" r:id="rId9"/>
    <sheet name="8.2. Ukupni prihodi" sheetId="8" r:id="rId10"/>
    <sheet name="8.3. Obračun amortizacije" sheetId="11" r:id="rId11"/>
    <sheet name="8.4. Strukt. i dinamika ulaganj" sheetId="9" r:id="rId12"/>
    <sheet name="8.5. Izvori finansiranja" sheetId="23" r:id="rId13"/>
    <sheet name="8.6. Bilans uspjeha" sheetId="13" r:id="rId14"/>
    <sheet name="8.7. Novčani tok" sheetId="14" r:id="rId15"/>
    <sheet name="8.8. Bilans stanja" sheetId="25" r:id="rId16"/>
    <sheet name="9.1. Statička ocjena efikasnost" sheetId="31" r:id="rId17"/>
    <sheet name="9.2. Ekonomski tok" sheetId="27" r:id="rId18"/>
    <sheet name="9.3. Neto sadašnja vrijednost" sheetId="28" r:id="rId19"/>
    <sheet name="10. Dobiveni rezultati" sheetId="22"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9" l="1"/>
  <c r="B7" i="9" l="1"/>
  <c r="I15" i="32" l="1"/>
  <c r="J15" i="32"/>
  <c r="K15" i="32"/>
  <c r="L15" i="32"/>
  <c r="M15" i="32"/>
  <c r="I9" i="32"/>
  <c r="J9" i="32"/>
  <c r="K9" i="32"/>
  <c r="L9" i="32"/>
  <c r="M9" i="32"/>
  <c r="N15" i="32" l="1"/>
  <c r="H15" i="32"/>
  <c r="G15" i="32"/>
  <c r="F15" i="32"/>
  <c r="E15" i="32"/>
  <c r="D15" i="32"/>
  <c r="N9" i="32"/>
  <c r="H9" i="32"/>
  <c r="G9" i="32"/>
  <c r="F9" i="32"/>
  <c r="E9" i="32"/>
  <c r="D9" i="32"/>
  <c r="B11" i="31" l="1"/>
  <c r="C7" i="31" s="1"/>
  <c r="D9" i="31" l="1"/>
  <c r="D7" i="31"/>
  <c r="C8" i="31"/>
  <c r="D8" i="31"/>
  <c r="C9" i="31"/>
  <c r="E9" i="31" l="1"/>
  <c r="E8" i="31"/>
  <c r="E7" i="31"/>
  <c r="E8" i="7" l="1"/>
  <c r="F8" i="7" s="1"/>
  <c r="G8" i="7" s="1"/>
  <c r="H8" i="7" s="1"/>
  <c r="I8" i="7" s="1"/>
  <c r="J8" i="7" s="1"/>
  <c r="K8" i="7" s="1"/>
  <c r="L8" i="7" s="1"/>
  <c r="M8" i="7" s="1"/>
  <c r="D5" i="5"/>
  <c r="E5" i="5" s="1"/>
  <c r="F5" i="5" s="1"/>
  <c r="G5" i="5" s="1"/>
  <c r="H5" i="5" s="1"/>
  <c r="I5" i="5" s="1"/>
  <c r="J5" i="5" s="1"/>
  <c r="K5" i="5" s="1"/>
  <c r="L5" i="5" s="1"/>
  <c r="E26" i="4"/>
  <c r="F26" i="4" s="1"/>
  <c r="G26" i="4" s="1"/>
  <c r="H26" i="4" s="1"/>
  <c r="I26" i="4" s="1"/>
  <c r="J26" i="4" s="1"/>
  <c r="K26" i="4" s="1"/>
  <c r="L26" i="4" s="1"/>
  <c r="M26" i="4" s="1"/>
  <c r="E16" i="29" l="1"/>
  <c r="L29" i="23" l="1"/>
  <c r="K29" i="23"/>
  <c r="J29" i="23"/>
  <c r="I29" i="23"/>
  <c r="H29" i="23"/>
  <c r="G29" i="23"/>
  <c r="F29" i="23"/>
  <c r="E29" i="23"/>
  <c r="D29" i="23"/>
  <c r="D30" i="23" s="1"/>
  <c r="L25" i="23"/>
  <c r="K25" i="23"/>
  <c r="J25" i="23"/>
  <c r="I25" i="23"/>
  <c r="H25" i="23"/>
  <c r="G25" i="23"/>
  <c r="F25" i="23"/>
  <c r="E25" i="23"/>
  <c r="D25" i="23"/>
  <c r="D26" i="23" s="1"/>
  <c r="D28" i="23" l="1"/>
  <c r="D27" i="23" s="1"/>
  <c r="E30" i="23"/>
  <c r="E26" i="23"/>
  <c r="D24" i="23"/>
  <c r="D23" i="23" s="1"/>
  <c r="C38" i="23"/>
  <c r="C37" i="23"/>
  <c r="C24" i="25"/>
  <c r="F30" i="23" l="1"/>
  <c r="E28" i="23"/>
  <c r="E27" i="23" s="1"/>
  <c r="F26" i="23"/>
  <c r="E24" i="23"/>
  <c r="E23" i="23" s="1"/>
  <c r="C35" i="23"/>
  <c r="C36" i="23"/>
  <c r="G23" i="11"/>
  <c r="H23" i="11" s="1"/>
  <c r="G24" i="11"/>
  <c r="H24" i="11" s="1"/>
  <c r="G25" i="11"/>
  <c r="G26" i="11"/>
  <c r="H26" i="11" s="1"/>
  <c r="B8" i="9"/>
  <c r="B9" i="9"/>
  <c r="G30" i="23" l="1"/>
  <c r="G28" i="23" s="1"/>
  <c r="G27" i="23" s="1"/>
  <c r="F28" i="23"/>
  <c r="F27" i="23" s="1"/>
  <c r="G26" i="23"/>
  <c r="G24" i="23" s="1"/>
  <c r="G23" i="23" s="1"/>
  <c r="F24" i="23"/>
  <c r="F23" i="23" s="1"/>
  <c r="H25" i="11"/>
  <c r="I23" i="11"/>
  <c r="J23" i="11" s="1"/>
  <c r="I26" i="11"/>
  <c r="I24" i="11"/>
  <c r="B9" i="5"/>
  <c r="H30" i="23" l="1"/>
  <c r="H28" i="23" s="1"/>
  <c r="H27" i="23" s="1"/>
  <c r="H26" i="23"/>
  <c r="H24" i="23" s="1"/>
  <c r="H23" i="23" s="1"/>
  <c r="I25" i="11"/>
  <c r="K23" i="11"/>
  <c r="L23" i="11" s="1"/>
  <c r="J24" i="11"/>
  <c r="J26" i="11"/>
  <c r="I30" i="23" l="1"/>
  <c r="I26" i="23"/>
  <c r="J25" i="11"/>
  <c r="K25" i="11" s="1"/>
  <c r="M23" i="11"/>
  <c r="N23" i="11" s="1"/>
  <c r="O23" i="11" s="1"/>
  <c r="P23" i="11" s="1"/>
  <c r="K24" i="11"/>
  <c r="K26" i="11"/>
  <c r="L26" i="11" s="1"/>
  <c r="L25" i="11" l="1"/>
  <c r="M25" i="11" s="1"/>
  <c r="J30" i="23"/>
  <c r="I28" i="23"/>
  <c r="I27" i="23" s="1"/>
  <c r="J26" i="23"/>
  <c r="I24" i="23"/>
  <c r="I23" i="23" s="1"/>
  <c r="L24" i="11"/>
  <c r="M24" i="11" s="1"/>
  <c r="M26" i="11"/>
  <c r="N26" i="11" s="1"/>
  <c r="N25" i="11" l="1"/>
  <c r="O25" i="11" s="1"/>
  <c r="P25" i="11" s="1"/>
  <c r="O26" i="11"/>
  <c r="K30" i="23"/>
  <c r="K28" i="23" s="1"/>
  <c r="K27" i="23" s="1"/>
  <c r="J28" i="23"/>
  <c r="J27" i="23" s="1"/>
  <c r="K26" i="23"/>
  <c r="K24" i="23" s="1"/>
  <c r="K23" i="23" s="1"/>
  <c r="J24" i="23"/>
  <c r="J23" i="23" s="1"/>
  <c r="N24" i="11"/>
  <c r="O24" i="11" s="1"/>
  <c r="P24" i="11" s="1"/>
  <c r="P26" i="11"/>
  <c r="L30" i="23" l="1"/>
  <c r="L28" i="23" s="1"/>
  <c r="L27" i="23" s="1"/>
  <c r="L26" i="23"/>
  <c r="L24" i="23" s="1"/>
  <c r="L23" i="23" s="1"/>
  <c r="B27" i="4"/>
  <c r="D27" i="4" l="1"/>
  <c r="E27" i="4"/>
  <c r="F27" i="4" l="1"/>
  <c r="G27" i="4"/>
  <c r="H27" i="4" l="1"/>
  <c r="I27" i="4" l="1"/>
  <c r="J27" i="4" l="1"/>
  <c r="K27" i="4"/>
  <c r="G21" i="11"/>
  <c r="H21" i="11" s="1"/>
  <c r="G22" i="11"/>
  <c r="H22" i="11" s="1"/>
  <c r="L27" i="4" l="1"/>
  <c r="I22" i="11"/>
  <c r="J22" i="11" s="1"/>
  <c r="K22" i="11" s="1"/>
  <c r="I21" i="11"/>
  <c r="J21" i="11" s="1"/>
  <c r="M27" i="4" l="1"/>
  <c r="C37" i="7"/>
  <c r="K21" i="11"/>
  <c r="L22" i="11"/>
  <c r="M22" i="11" l="1"/>
  <c r="N22" i="11" s="1"/>
  <c r="L21" i="11"/>
  <c r="M21" i="11" s="1"/>
  <c r="O22" i="11" l="1"/>
  <c r="P22" i="11" s="1"/>
  <c r="N21" i="11"/>
  <c r="O21" i="11" s="1"/>
  <c r="P21" i="11" s="1"/>
  <c r="G18" i="11"/>
  <c r="G19" i="11"/>
  <c r="G20" i="11"/>
  <c r="G27" i="11"/>
  <c r="G17" i="11"/>
  <c r="A10" i="11" l="1"/>
  <c r="A11" i="11"/>
  <c r="A12" i="11"/>
  <c r="C10" i="28" l="1"/>
  <c r="D10" i="28" s="1"/>
  <c r="E10" i="28" s="1"/>
  <c r="F10" i="28" s="1"/>
  <c r="G10" i="28" s="1"/>
  <c r="H10" i="28" s="1"/>
  <c r="I10" i="28" s="1"/>
  <c r="J10" i="28" s="1"/>
  <c r="K10" i="28" s="1"/>
  <c r="A7" i="23"/>
  <c r="A8" i="23"/>
  <c r="A9" i="23"/>
  <c r="A6" i="23"/>
  <c r="H18" i="11" l="1"/>
  <c r="I18" i="11" s="1"/>
  <c r="H19" i="11"/>
  <c r="I19" i="11" s="1"/>
  <c r="H20" i="11"/>
  <c r="I20" i="11" s="1"/>
  <c r="H27" i="11"/>
  <c r="I27" i="11" s="1"/>
  <c r="H17" i="11"/>
  <c r="I17" i="11" s="1"/>
  <c r="J18" i="11" l="1"/>
  <c r="K18" i="11" s="1"/>
  <c r="L18" i="11" s="1"/>
  <c r="J20" i="11"/>
  <c r="K20" i="11" s="1"/>
  <c r="L20" i="11" s="1"/>
  <c r="J19" i="11"/>
  <c r="J17" i="11"/>
  <c r="J27" i="11"/>
  <c r="K27" i="11" s="1"/>
  <c r="M18" i="11" l="1"/>
  <c r="N18" i="11" s="1"/>
  <c r="O18" i="11" s="1"/>
  <c r="P18" i="11" s="1"/>
  <c r="K19" i="11"/>
  <c r="K17" i="11"/>
  <c r="L17" i="11" s="1"/>
  <c r="M20" i="11"/>
  <c r="N20" i="11" s="1"/>
  <c r="L27" i="11"/>
  <c r="M27" i="11" s="1"/>
  <c r="O20" i="11" l="1"/>
  <c r="P20" i="11" s="1"/>
  <c r="N27" i="11"/>
  <c r="O27" i="11" s="1"/>
  <c r="L19" i="11"/>
  <c r="M19" i="11" s="1"/>
  <c r="M17" i="11"/>
  <c r="N19" i="11" l="1"/>
  <c r="O19" i="11" s="1"/>
  <c r="P19" i="11" s="1"/>
  <c r="P27" i="11"/>
  <c r="N17" i="11"/>
  <c r="O17" i="11" s="1"/>
  <c r="P17" i="11" l="1"/>
  <c r="E5" i="3" l="1"/>
  <c r="E5" i="4" l="1"/>
  <c r="F5" i="4" s="1"/>
  <c r="G5" i="4" s="1"/>
  <c r="H5" i="4" s="1"/>
  <c r="I5" i="4" s="1"/>
  <c r="J5" i="4" s="1"/>
  <c r="K5" i="4" s="1"/>
  <c r="L5" i="4" s="1"/>
  <c r="M5" i="4" s="1"/>
  <c r="C9" i="27" l="1"/>
  <c r="D9" i="27"/>
  <c r="E9" i="27"/>
  <c r="F9" i="27"/>
  <c r="G9" i="27"/>
  <c r="H9" i="27"/>
  <c r="I9" i="27"/>
  <c r="J9" i="27"/>
  <c r="B9" i="27"/>
  <c r="B30" i="25" l="1"/>
  <c r="C28" i="25"/>
  <c r="D28" i="25"/>
  <c r="E28" i="25"/>
  <c r="F28" i="25"/>
  <c r="G28" i="25"/>
  <c r="H28" i="25"/>
  <c r="I28" i="25"/>
  <c r="J28" i="25"/>
  <c r="K28" i="25"/>
  <c r="L28" i="25"/>
  <c r="B28" i="25"/>
  <c r="B26" i="25"/>
  <c r="B21" i="25"/>
  <c r="E8" i="25"/>
  <c r="F8" i="25"/>
  <c r="G8" i="25"/>
  <c r="H8" i="25"/>
  <c r="I8" i="25"/>
  <c r="J8" i="25"/>
  <c r="K8" i="25"/>
  <c r="L8" i="25"/>
  <c r="B8" i="25"/>
  <c r="B32" i="25" l="1"/>
  <c r="D16" i="14"/>
  <c r="E16" i="14"/>
  <c r="F16" i="14"/>
  <c r="G16" i="14"/>
  <c r="H16" i="14"/>
  <c r="I16" i="14"/>
  <c r="J16" i="14"/>
  <c r="K16" i="14"/>
  <c r="C13" i="14"/>
  <c r="D13" i="14"/>
  <c r="E13" i="14"/>
  <c r="F13" i="14"/>
  <c r="G13" i="14"/>
  <c r="H13" i="14"/>
  <c r="I13" i="14"/>
  <c r="J13" i="14"/>
  <c r="B13" i="14"/>
  <c r="D10" i="14"/>
  <c r="E10" i="14"/>
  <c r="F10" i="14"/>
  <c r="G10" i="14"/>
  <c r="H10" i="14"/>
  <c r="I10" i="14"/>
  <c r="J10" i="14"/>
  <c r="K10" i="14"/>
  <c r="J5" i="23" l="1"/>
  <c r="C11" i="14" s="1"/>
  <c r="C29" i="9"/>
  <c r="B29" i="9"/>
  <c r="D20" i="9"/>
  <c r="E8" i="11" s="1"/>
  <c r="D21" i="9"/>
  <c r="E9" i="11" s="1"/>
  <c r="D22" i="9"/>
  <c r="E10" i="11" s="1"/>
  <c r="D23" i="9"/>
  <c r="E11" i="11" s="1"/>
  <c r="D24" i="9"/>
  <c r="E12" i="11" s="1"/>
  <c r="D25" i="9"/>
  <c r="D26" i="9"/>
  <c r="D27" i="9"/>
  <c r="D28" i="9"/>
  <c r="E7" i="11"/>
  <c r="D14" i="9"/>
  <c r="C13" i="9"/>
  <c r="C16" i="27" s="1"/>
  <c r="B13" i="9"/>
  <c r="B16" i="27" s="1"/>
  <c r="D7" i="9"/>
  <c r="D6" i="23" s="1"/>
  <c r="D8" i="9"/>
  <c r="D7" i="23" s="1"/>
  <c r="D9" i="9"/>
  <c r="D8" i="23" s="1"/>
  <c r="D10" i="9"/>
  <c r="D9" i="23" s="1"/>
  <c r="D11" i="9"/>
  <c r="D12" i="9"/>
  <c r="C6" i="9"/>
  <c r="B6" i="9"/>
  <c r="E28" i="11"/>
  <c r="D28" i="11"/>
  <c r="C13" i="8"/>
  <c r="B10" i="13" s="1"/>
  <c r="D13" i="8"/>
  <c r="C10" i="13" s="1"/>
  <c r="E13" i="8"/>
  <c r="D10" i="13" s="1"/>
  <c r="F13" i="8"/>
  <c r="E10" i="13" s="1"/>
  <c r="G13" i="8"/>
  <c r="F10" i="13" s="1"/>
  <c r="H13" i="8"/>
  <c r="G10" i="13" s="1"/>
  <c r="I13" i="8"/>
  <c r="H10" i="13" s="1"/>
  <c r="J13" i="8"/>
  <c r="I10" i="13" s="1"/>
  <c r="K13" i="8"/>
  <c r="J10" i="13" s="1"/>
  <c r="L13" i="8"/>
  <c r="K10" i="13" s="1"/>
  <c r="B13" i="8"/>
  <c r="B11" i="8"/>
  <c r="C8" i="8"/>
  <c r="B9" i="13" s="1"/>
  <c r="D8" i="8"/>
  <c r="C9" i="13" s="1"/>
  <c r="E8" i="8"/>
  <c r="D9" i="13" s="1"/>
  <c r="F8" i="8"/>
  <c r="E9" i="13" s="1"/>
  <c r="G8" i="8"/>
  <c r="F9" i="13" s="1"/>
  <c r="H8" i="8"/>
  <c r="G9" i="13" s="1"/>
  <c r="I8" i="8"/>
  <c r="H9" i="13" s="1"/>
  <c r="J8" i="8"/>
  <c r="I9" i="13" s="1"/>
  <c r="K8" i="8"/>
  <c r="J9" i="13" s="1"/>
  <c r="L8" i="8"/>
  <c r="K9" i="13" s="1"/>
  <c r="B8" i="8"/>
  <c r="D37" i="7"/>
  <c r="C7" i="8" s="1"/>
  <c r="E37" i="7"/>
  <c r="D7" i="8" s="1"/>
  <c r="F37" i="7"/>
  <c r="E7" i="8" s="1"/>
  <c r="G37" i="7"/>
  <c r="F7" i="8" s="1"/>
  <c r="H37" i="7"/>
  <c r="G7" i="8" s="1"/>
  <c r="I37" i="7"/>
  <c r="H7" i="8" s="1"/>
  <c r="J37" i="7"/>
  <c r="I7" i="8" s="1"/>
  <c r="K37" i="7"/>
  <c r="J7" i="8" s="1"/>
  <c r="L37" i="7"/>
  <c r="K7" i="8" s="1"/>
  <c r="M37" i="7"/>
  <c r="L7" i="8" s="1"/>
  <c r="B7" i="8"/>
  <c r="C13" i="5"/>
  <c r="D13" i="5"/>
  <c r="E13" i="5"/>
  <c r="F13" i="5"/>
  <c r="G13" i="5"/>
  <c r="H13" i="5"/>
  <c r="I13" i="5"/>
  <c r="J13" i="5"/>
  <c r="K13" i="5"/>
  <c r="L13" i="5"/>
  <c r="B13" i="5"/>
  <c r="C9" i="5"/>
  <c r="D9" i="5"/>
  <c r="E9" i="5"/>
  <c r="F9" i="5"/>
  <c r="G9" i="5"/>
  <c r="H9" i="5"/>
  <c r="I9" i="5"/>
  <c r="J9" i="5"/>
  <c r="K9" i="5"/>
  <c r="L9" i="5"/>
  <c r="E43" i="4"/>
  <c r="F43" i="4"/>
  <c r="G43" i="4"/>
  <c r="H43" i="4"/>
  <c r="I43" i="4"/>
  <c r="J43" i="4"/>
  <c r="K43" i="4"/>
  <c r="L43" i="4"/>
  <c r="M43" i="4"/>
  <c r="D43" i="4"/>
  <c r="E40" i="4"/>
  <c r="F40" i="4"/>
  <c r="G40" i="4"/>
  <c r="H40" i="4"/>
  <c r="I40" i="4"/>
  <c r="J40" i="4"/>
  <c r="K40" i="4"/>
  <c r="L40" i="4"/>
  <c r="M40" i="4"/>
  <c r="D40" i="4"/>
  <c r="E37" i="4"/>
  <c r="F37" i="4"/>
  <c r="G37" i="4"/>
  <c r="H37" i="4"/>
  <c r="I37" i="4"/>
  <c r="J37" i="4"/>
  <c r="K37" i="4"/>
  <c r="L37" i="4"/>
  <c r="M37" i="4"/>
  <c r="D37" i="4"/>
  <c r="B43" i="4"/>
  <c r="B40" i="4"/>
  <c r="B37" i="4"/>
  <c r="F5" i="3"/>
  <c r="G5" i="3" s="1"/>
  <c r="H5" i="3" s="1"/>
  <c r="I5" i="3" s="1"/>
  <c r="J5" i="3" s="1"/>
  <c r="K5" i="3" s="1"/>
  <c r="L5" i="3" s="1"/>
  <c r="M5" i="3" s="1"/>
  <c r="B12" i="25" l="1"/>
  <c r="B6" i="8"/>
  <c r="B16" i="8" s="1"/>
  <c r="B15" i="25"/>
  <c r="I6" i="8"/>
  <c r="H8" i="13" s="1"/>
  <c r="H9" i="14" s="1"/>
  <c r="H8" i="14" s="1"/>
  <c r="H7" i="14" s="1"/>
  <c r="E6" i="8"/>
  <c r="D8" i="13" s="1"/>
  <c r="D9" i="14" s="1"/>
  <c r="D8" i="14" s="1"/>
  <c r="D8" i="27" s="1"/>
  <c r="D7" i="27" s="1"/>
  <c r="L6" i="8"/>
  <c r="K8" i="13" s="1"/>
  <c r="K9" i="14" s="1"/>
  <c r="K8" i="14" s="1"/>
  <c r="K8" i="27" s="1"/>
  <c r="H6" i="8"/>
  <c r="G8" i="13" s="1"/>
  <c r="G9" i="14" s="1"/>
  <c r="G8" i="14" s="1"/>
  <c r="G7" i="14" s="1"/>
  <c r="D6" i="8"/>
  <c r="C8" i="13" s="1"/>
  <c r="C9" i="14" s="1"/>
  <c r="C8" i="14" s="1"/>
  <c r="C8" i="27" s="1"/>
  <c r="C6" i="8"/>
  <c r="B8" i="13" s="1"/>
  <c r="B9" i="14" s="1"/>
  <c r="B8" i="14" s="1"/>
  <c r="B8" i="27" s="1"/>
  <c r="K6" i="8"/>
  <c r="J8" i="13" s="1"/>
  <c r="J9" i="14" s="1"/>
  <c r="J8" i="14" s="1"/>
  <c r="J8" i="27" s="1"/>
  <c r="J7" i="27" s="1"/>
  <c r="G6" i="8"/>
  <c r="F8" i="13" s="1"/>
  <c r="F9" i="14" s="1"/>
  <c r="F8" i="14" s="1"/>
  <c r="F7" i="14" s="1"/>
  <c r="J6" i="8"/>
  <c r="I8" i="13" s="1"/>
  <c r="I9" i="14" s="1"/>
  <c r="I8" i="14" s="1"/>
  <c r="I7" i="14" s="1"/>
  <c r="F6" i="8"/>
  <c r="E8" i="13" s="1"/>
  <c r="E9" i="14" s="1"/>
  <c r="E8" i="14" s="1"/>
  <c r="E7" i="14" s="1"/>
  <c r="J14" i="5"/>
  <c r="I15" i="13" s="1"/>
  <c r="F14" i="5"/>
  <c r="E22" i="14" s="1"/>
  <c r="E13" i="11"/>
  <c r="E29" i="11" s="1"/>
  <c r="L14" i="5"/>
  <c r="K18" i="27" s="1"/>
  <c r="H14" i="5"/>
  <c r="G18" i="27" s="1"/>
  <c r="D14" i="5"/>
  <c r="C22" i="14" s="1"/>
  <c r="D5" i="23"/>
  <c r="D46" i="4"/>
  <c r="B14" i="13" s="1"/>
  <c r="F46" i="4"/>
  <c r="D21" i="14" s="1"/>
  <c r="J46" i="4"/>
  <c r="H14" i="13" s="1"/>
  <c r="K22" i="14"/>
  <c r="G22" i="14"/>
  <c r="C18" i="27"/>
  <c r="C19" i="14"/>
  <c r="C15" i="27"/>
  <c r="G11" i="11"/>
  <c r="H11" i="11" s="1"/>
  <c r="I11" i="11" s="1"/>
  <c r="G10" i="11"/>
  <c r="H10" i="11" s="1"/>
  <c r="I10" i="11" s="1"/>
  <c r="J10" i="11" s="1"/>
  <c r="E15" i="13"/>
  <c r="G7" i="11"/>
  <c r="H7" i="11" s="1"/>
  <c r="G9" i="11"/>
  <c r="H9" i="11" s="1"/>
  <c r="B19" i="14"/>
  <c r="B15" i="27"/>
  <c r="G12" i="11"/>
  <c r="H12" i="11" s="1"/>
  <c r="I12" i="11" s="1"/>
  <c r="G8" i="11"/>
  <c r="B14" i="5"/>
  <c r="I14" i="5"/>
  <c r="E14" i="5"/>
  <c r="K14" i="5"/>
  <c r="G14" i="5"/>
  <c r="C14" i="5"/>
  <c r="D29" i="9"/>
  <c r="M46" i="4"/>
  <c r="E46" i="4"/>
  <c r="L46" i="4"/>
  <c r="H46" i="4"/>
  <c r="I46" i="4"/>
  <c r="B46" i="4"/>
  <c r="K46" i="4"/>
  <c r="G46" i="4"/>
  <c r="C5" i="8"/>
  <c r="C15" i="9"/>
  <c r="D6" i="9"/>
  <c r="D13" i="9"/>
  <c r="B15" i="9"/>
  <c r="E18" i="27" l="1"/>
  <c r="I18" i="27"/>
  <c r="I22" i="14"/>
  <c r="B11" i="25"/>
  <c r="B19" i="25" s="1"/>
  <c r="B14" i="27" s="1"/>
  <c r="K15" i="13"/>
  <c r="H8" i="27"/>
  <c r="H7" i="27" s="1"/>
  <c r="G8" i="27"/>
  <c r="G7" i="27" s="1"/>
  <c r="D7" i="14"/>
  <c r="G15" i="13"/>
  <c r="C15" i="13"/>
  <c r="I9" i="11"/>
  <c r="J9" i="11" s="1"/>
  <c r="K9" i="11" s="1"/>
  <c r="B21" i="14"/>
  <c r="H21" i="14"/>
  <c r="I8" i="27"/>
  <c r="I7" i="27" s="1"/>
  <c r="D14" i="13"/>
  <c r="D17" i="27" s="1"/>
  <c r="E8" i="27"/>
  <c r="E7" i="27" s="1"/>
  <c r="F8" i="27"/>
  <c r="F7" i="27" s="1"/>
  <c r="J7" i="14"/>
  <c r="I7" i="11"/>
  <c r="J7" i="11" s="1"/>
  <c r="F15" i="13"/>
  <c r="F22" i="14"/>
  <c r="F18" i="27"/>
  <c r="H8" i="11"/>
  <c r="D11" i="23"/>
  <c r="D12" i="23" s="1"/>
  <c r="B20" i="14"/>
  <c r="J15" i="13"/>
  <c r="J22" i="14"/>
  <c r="J18" i="27"/>
  <c r="G13" i="11"/>
  <c r="K10" i="11"/>
  <c r="L10" i="11" s="1"/>
  <c r="J11" i="11"/>
  <c r="D22" i="14"/>
  <c r="D18" i="27"/>
  <c r="D15" i="13"/>
  <c r="B8" i="22"/>
  <c r="B35" i="9"/>
  <c r="B22" i="14"/>
  <c r="B18" i="27"/>
  <c r="B15" i="13"/>
  <c r="H22" i="14"/>
  <c r="H18" i="27"/>
  <c r="H15" i="13"/>
  <c r="J12" i="11"/>
  <c r="E14" i="13"/>
  <c r="E21" i="14"/>
  <c r="F14" i="13"/>
  <c r="F21" i="14"/>
  <c r="I14" i="13"/>
  <c r="I21" i="14"/>
  <c r="J14" i="13"/>
  <c r="J21" i="14"/>
  <c r="B17" i="27"/>
  <c r="C14" i="13"/>
  <c r="C21" i="14"/>
  <c r="G14" i="13"/>
  <c r="G21" i="14"/>
  <c r="K14" i="13"/>
  <c r="K21" i="14"/>
  <c r="H17" i="27"/>
  <c r="D25" i="7"/>
  <c r="C22" i="23"/>
  <c r="G16" i="11"/>
  <c r="D15" i="9"/>
  <c r="C18" i="14" l="1"/>
  <c r="C17" i="14"/>
  <c r="C16" i="14" s="1"/>
  <c r="C12" i="27" s="1"/>
  <c r="C7" i="27" s="1"/>
  <c r="B7" i="27"/>
  <c r="B16" i="14"/>
  <c r="K7" i="11"/>
  <c r="C11" i="8"/>
  <c r="J10" i="23"/>
  <c r="C12" i="14" s="1"/>
  <c r="C10" i="14" s="1"/>
  <c r="B7" i="22"/>
  <c r="H13" i="11"/>
  <c r="K12" i="11"/>
  <c r="L12" i="11" s="1"/>
  <c r="M12" i="11" s="1"/>
  <c r="K11" i="11"/>
  <c r="L9" i="11"/>
  <c r="B9" i="22"/>
  <c r="M10" i="11"/>
  <c r="N10" i="11" s="1"/>
  <c r="O10" i="11" s="1"/>
  <c r="P10" i="11" s="1"/>
  <c r="I8" i="11"/>
  <c r="I13" i="11" s="1"/>
  <c r="E12" i="8" s="1"/>
  <c r="E11" i="8" s="1"/>
  <c r="K17" i="27"/>
  <c r="C17" i="27"/>
  <c r="I17" i="27"/>
  <c r="E17" i="27"/>
  <c r="G17" i="27"/>
  <c r="J17" i="27"/>
  <c r="F17" i="27"/>
  <c r="B6" i="13"/>
  <c r="B6" i="14" s="1"/>
  <c r="C6" i="25" s="1"/>
  <c r="B6" i="27" s="1"/>
  <c r="B8" i="28" s="1"/>
  <c r="G5" i="8"/>
  <c r="H25" i="7"/>
  <c r="H5" i="8"/>
  <c r="I25" i="7"/>
  <c r="I5" i="8"/>
  <c r="J25" i="7"/>
  <c r="D5" i="8"/>
  <c r="E25" i="7"/>
  <c r="E5" i="8"/>
  <c r="F25" i="7"/>
  <c r="F5" i="8"/>
  <c r="G25" i="7"/>
  <c r="K5" i="8"/>
  <c r="L25" i="7"/>
  <c r="J5" i="8"/>
  <c r="K25" i="7"/>
  <c r="L5" i="8"/>
  <c r="M25" i="7"/>
  <c r="C7" i="14" l="1"/>
  <c r="D12" i="8"/>
  <c r="D11" i="8" s="1"/>
  <c r="D16" i="8" s="1"/>
  <c r="D9" i="25"/>
  <c r="J8" i="11"/>
  <c r="J13" i="11" s="1"/>
  <c r="B11" i="13"/>
  <c r="C16" i="8"/>
  <c r="D11" i="13"/>
  <c r="E16" i="8"/>
  <c r="M9" i="11"/>
  <c r="N9" i="11" s="1"/>
  <c r="O9" i="11" s="1"/>
  <c r="P9" i="11" s="1"/>
  <c r="B10" i="14"/>
  <c r="B7" i="14" s="1"/>
  <c r="J12" i="23"/>
  <c r="C8" i="25"/>
  <c r="L11" i="11"/>
  <c r="N12" i="11"/>
  <c r="O12" i="11" s="1"/>
  <c r="L7" i="11"/>
  <c r="I22" i="23"/>
  <c r="M16" i="11"/>
  <c r="L22" i="23"/>
  <c r="P16" i="11"/>
  <c r="K22" i="23"/>
  <c r="O16" i="11"/>
  <c r="E22" i="23"/>
  <c r="I16" i="11"/>
  <c r="G22" i="23"/>
  <c r="K16" i="11"/>
  <c r="J22" i="23"/>
  <c r="N16" i="11"/>
  <c r="F22" i="23"/>
  <c r="J16" i="11"/>
  <c r="D22" i="23"/>
  <c r="D33" i="23" s="1"/>
  <c r="H16" i="11"/>
  <c r="H22" i="23"/>
  <c r="L16" i="11"/>
  <c r="G28" i="11"/>
  <c r="C12" i="25" s="1"/>
  <c r="C11" i="13" l="1"/>
  <c r="C7" i="13" s="1"/>
  <c r="D7" i="13"/>
  <c r="D31" i="25"/>
  <c r="E13" i="25"/>
  <c r="F13" i="25" s="1"/>
  <c r="D8" i="25"/>
  <c r="F12" i="8"/>
  <c r="F11" i="8" s="1"/>
  <c r="E11" i="13" s="1"/>
  <c r="E7" i="13" s="1"/>
  <c r="D37" i="23"/>
  <c r="D34" i="23"/>
  <c r="K8" i="11"/>
  <c r="M7" i="11"/>
  <c r="P12" i="11"/>
  <c r="B7" i="13"/>
  <c r="M11" i="11"/>
  <c r="N11" i="11" s="1"/>
  <c r="G29" i="11"/>
  <c r="B16" i="13" s="1"/>
  <c r="B13" i="13" s="1"/>
  <c r="C6" i="13"/>
  <c r="C6" i="14" s="1"/>
  <c r="D6" i="25" s="1"/>
  <c r="C6" i="27" s="1"/>
  <c r="C8" i="28" s="1"/>
  <c r="I6" i="13"/>
  <c r="I6" i="14" s="1"/>
  <c r="J6" i="25" s="1"/>
  <c r="I6" i="27" s="1"/>
  <c r="I8" i="28" s="1"/>
  <c r="J33" i="23"/>
  <c r="J37" i="23" s="1"/>
  <c r="D6" i="13"/>
  <c r="D6" i="14" s="1"/>
  <c r="E6" i="25" s="1"/>
  <c r="D6" i="27" s="1"/>
  <c r="D8" i="28" s="1"/>
  <c r="E33" i="23"/>
  <c r="E37" i="23" s="1"/>
  <c r="K6" i="13"/>
  <c r="K6" i="27" s="1"/>
  <c r="K8" i="28" s="1"/>
  <c r="L33" i="23"/>
  <c r="L37" i="23" s="1"/>
  <c r="C27" i="25"/>
  <c r="C26" i="25" s="1"/>
  <c r="G6" i="13"/>
  <c r="G6" i="14" s="1"/>
  <c r="H6" i="25" s="1"/>
  <c r="G6" i="27" s="1"/>
  <c r="G8" i="28" s="1"/>
  <c r="H33" i="23"/>
  <c r="H37" i="23" s="1"/>
  <c r="E6" i="13"/>
  <c r="E6" i="14" s="1"/>
  <c r="F6" i="25" s="1"/>
  <c r="E6" i="27" s="1"/>
  <c r="E8" i="28" s="1"/>
  <c r="F33" i="23"/>
  <c r="F37" i="23" s="1"/>
  <c r="F6" i="13"/>
  <c r="F6" i="14" s="1"/>
  <c r="G6" i="25" s="1"/>
  <c r="F6" i="27" s="1"/>
  <c r="F8" i="28" s="1"/>
  <c r="G33" i="23"/>
  <c r="G37" i="23" s="1"/>
  <c r="J6" i="13"/>
  <c r="J6" i="14" s="1"/>
  <c r="K6" i="25" s="1"/>
  <c r="J6" i="27" s="1"/>
  <c r="J8" i="28" s="1"/>
  <c r="K33" i="23"/>
  <c r="K37" i="23" s="1"/>
  <c r="H6" i="13"/>
  <c r="I6" i="25" s="1"/>
  <c r="H6" i="27" s="1"/>
  <c r="H8" i="28" s="1"/>
  <c r="I33" i="23"/>
  <c r="I37" i="23" s="1"/>
  <c r="H28" i="11"/>
  <c r="H29" i="11" s="1"/>
  <c r="C16" i="13" s="1"/>
  <c r="C13" i="13" s="1"/>
  <c r="I28" i="11"/>
  <c r="I29" i="11" s="1"/>
  <c r="P28" i="11"/>
  <c r="O28" i="11"/>
  <c r="L28" i="11"/>
  <c r="M28" i="11"/>
  <c r="K28" i="11"/>
  <c r="J28" i="11"/>
  <c r="J29" i="11" s="1"/>
  <c r="E16" i="13" s="1"/>
  <c r="E13" i="13" s="1"/>
  <c r="N28" i="11"/>
  <c r="D12" i="25" l="1"/>
  <c r="E12" i="25" s="1"/>
  <c r="F12" i="25" s="1"/>
  <c r="G12" i="25" s="1"/>
  <c r="H12" i="25" s="1"/>
  <c r="I12" i="25" s="1"/>
  <c r="F16" i="8"/>
  <c r="D32" i="23"/>
  <c r="D38" i="23"/>
  <c r="L8" i="11"/>
  <c r="L13" i="11" s="1"/>
  <c r="H12" i="8" s="1"/>
  <c r="H11" i="8" s="1"/>
  <c r="G11" i="13" s="1"/>
  <c r="G7" i="13" s="1"/>
  <c r="K13" i="11"/>
  <c r="C30" i="25"/>
  <c r="O11" i="11"/>
  <c r="P11" i="11" s="1"/>
  <c r="N7" i="11"/>
  <c r="C11" i="25"/>
  <c r="D16" i="13"/>
  <c r="D13" i="13" s="1"/>
  <c r="B24" i="14"/>
  <c r="B18" i="13"/>
  <c r="B17" i="13" s="1"/>
  <c r="B12" i="13" s="1"/>
  <c r="B20" i="13" s="1"/>
  <c r="B21" i="13" s="1"/>
  <c r="D31" i="23" l="1"/>
  <c r="D35" i="23" s="1"/>
  <c r="D36" i="23"/>
  <c r="G12" i="8"/>
  <c r="G11" i="8" s="1"/>
  <c r="G13" i="25"/>
  <c r="H13" i="25" s="1"/>
  <c r="K29" i="11"/>
  <c r="F16" i="13" s="1"/>
  <c r="F13" i="13" s="1"/>
  <c r="H16" i="8"/>
  <c r="L29" i="11"/>
  <c r="G16" i="13" s="1"/>
  <c r="G13" i="13" s="1"/>
  <c r="M8" i="11"/>
  <c r="D30" i="25"/>
  <c r="E31" i="25"/>
  <c r="O7" i="11"/>
  <c r="J12" i="25"/>
  <c r="K12" i="25" s="1"/>
  <c r="L12" i="25" s="1"/>
  <c r="D11" i="25"/>
  <c r="B23" i="14"/>
  <c r="B18" i="14" s="1"/>
  <c r="B25" i="14" s="1"/>
  <c r="B26" i="14" s="1"/>
  <c r="C18" i="25" s="1"/>
  <c r="B19" i="27"/>
  <c r="B13" i="27" s="1"/>
  <c r="B20" i="27" s="1"/>
  <c r="B22" i="13"/>
  <c r="C25" i="25" s="1"/>
  <c r="D24" i="25" s="1"/>
  <c r="E34" i="23"/>
  <c r="E38" i="23" s="1"/>
  <c r="D27" i="25"/>
  <c r="D26" i="25" s="1"/>
  <c r="N8" i="11" l="1"/>
  <c r="N13" i="11" s="1"/>
  <c r="J12" i="8" s="1"/>
  <c r="J11" i="8" s="1"/>
  <c r="M13" i="11"/>
  <c r="F11" i="13"/>
  <c r="F7" i="13" s="1"/>
  <c r="G16" i="8"/>
  <c r="E32" i="23"/>
  <c r="E36" i="23" s="1"/>
  <c r="E27" i="25"/>
  <c r="E26" i="25" s="1"/>
  <c r="E11" i="25"/>
  <c r="P7" i="11"/>
  <c r="E30" i="25"/>
  <c r="F31" i="25"/>
  <c r="F11" i="25"/>
  <c r="B21" i="27"/>
  <c r="B11" i="28"/>
  <c r="C15" i="25"/>
  <c r="C19" i="25" s="1"/>
  <c r="C21" i="25"/>
  <c r="C32" i="25" s="1"/>
  <c r="C24" i="14"/>
  <c r="C18" i="13"/>
  <c r="C17" i="13" s="1"/>
  <c r="C12" i="13" s="1"/>
  <c r="C20" i="13" s="1"/>
  <c r="F34" i="23"/>
  <c r="F38" i="23" s="1"/>
  <c r="N29" i="11" l="1"/>
  <c r="I16" i="13" s="1"/>
  <c r="I13" i="13" s="1"/>
  <c r="D18" i="13"/>
  <c r="D17" i="13" s="1"/>
  <c r="D12" i="13" s="1"/>
  <c r="I12" i="8"/>
  <c r="I11" i="8" s="1"/>
  <c r="I13" i="25"/>
  <c r="J13" i="25" s="1"/>
  <c r="M29" i="11"/>
  <c r="H16" i="13" s="1"/>
  <c r="H13" i="13" s="1"/>
  <c r="O8" i="11"/>
  <c r="E31" i="23"/>
  <c r="E35" i="23" s="1"/>
  <c r="F32" i="23"/>
  <c r="F36" i="23" s="1"/>
  <c r="F27" i="25"/>
  <c r="F26" i="25" s="1"/>
  <c r="G31" i="25"/>
  <c r="F30" i="25"/>
  <c r="I11" i="13"/>
  <c r="I7" i="13" s="1"/>
  <c r="J16" i="8"/>
  <c r="G11" i="25"/>
  <c r="C21" i="13"/>
  <c r="C19" i="27" s="1"/>
  <c r="C13" i="27" s="1"/>
  <c r="C20" i="27" s="1"/>
  <c r="G34" i="23"/>
  <c r="G38" i="23" s="1"/>
  <c r="D20" i="13" l="1"/>
  <c r="D21" i="13" s="1"/>
  <c r="D19" i="27" s="1"/>
  <c r="D13" i="27" s="1"/>
  <c r="D20" i="27" s="1"/>
  <c r="D11" i="28" s="1"/>
  <c r="E18" i="13"/>
  <c r="E17" i="13" s="1"/>
  <c r="E12" i="13" s="1"/>
  <c r="E20" i="13" s="1"/>
  <c r="E21" i="13" s="1"/>
  <c r="E19" i="27" s="1"/>
  <c r="E13" i="27" s="1"/>
  <c r="E20" i="27" s="1"/>
  <c r="D24" i="14"/>
  <c r="P8" i="11"/>
  <c r="P13" i="11" s="1"/>
  <c r="O13" i="11"/>
  <c r="H11" i="13"/>
  <c r="H7" i="13" s="1"/>
  <c r="I16" i="8"/>
  <c r="F31" i="23"/>
  <c r="F35" i="23" s="1"/>
  <c r="G30" i="25"/>
  <c r="H31" i="25"/>
  <c r="H11" i="25"/>
  <c r="C21" i="27"/>
  <c r="C11" i="28"/>
  <c r="C22" i="13"/>
  <c r="D25" i="25" s="1"/>
  <c r="E24" i="25" s="1"/>
  <c r="C23" i="14"/>
  <c r="C25" i="14" s="1"/>
  <c r="G32" i="23"/>
  <c r="G36" i="23" s="1"/>
  <c r="H34" i="23"/>
  <c r="H38" i="23" s="1"/>
  <c r="G27" i="25"/>
  <c r="G26" i="25" s="1"/>
  <c r="K14" i="14" l="1"/>
  <c r="K10" i="27" s="1"/>
  <c r="K9" i="27" s="1"/>
  <c r="K7" i="27" s="1"/>
  <c r="D21" i="27"/>
  <c r="E21" i="27" s="1"/>
  <c r="D23" i="14"/>
  <c r="D18" i="14" s="1"/>
  <c r="D25" i="14" s="1"/>
  <c r="D22" i="13"/>
  <c r="E25" i="25" s="1"/>
  <c r="E21" i="25" s="1"/>
  <c r="E24" i="14"/>
  <c r="K12" i="8"/>
  <c r="K11" i="8" s="1"/>
  <c r="O29" i="11"/>
  <c r="J16" i="13" s="1"/>
  <c r="J13" i="13" s="1"/>
  <c r="P29" i="11"/>
  <c r="K16" i="13" s="1"/>
  <c r="K13" i="13" s="1"/>
  <c r="L12" i="8"/>
  <c r="L11" i="8" s="1"/>
  <c r="K13" i="25"/>
  <c r="L13" i="25" s="1"/>
  <c r="H32" i="23"/>
  <c r="H36" i="23" s="1"/>
  <c r="H27" i="25"/>
  <c r="H26" i="25" s="1"/>
  <c r="I31" i="25"/>
  <c r="H30" i="25"/>
  <c r="I11" i="25"/>
  <c r="E11" i="28"/>
  <c r="D21" i="25"/>
  <c r="D32" i="25" s="1"/>
  <c r="C26" i="14"/>
  <c r="E22" i="13"/>
  <c r="F25" i="25" s="1"/>
  <c r="E23" i="14"/>
  <c r="I34" i="23"/>
  <c r="I38" i="23" s="1"/>
  <c r="G31" i="23"/>
  <c r="G35" i="23" s="1"/>
  <c r="F18" i="13"/>
  <c r="F17" i="13" s="1"/>
  <c r="F12" i="13" s="1"/>
  <c r="F20" i="13" s="1"/>
  <c r="F24" i="25" l="1"/>
  <c r="G24" i="25" s="1"/>
  <c r="E18" i="14"/>
  <c r="E25" i="14" s="1"/>
  <c r="G18" i="13"/>
  <c r="G17" i="13" s="1"/>
  <c r="G12" i="13" s="1"/>
  <c r="G20" i="13" s="1"/>
  <c r="G21" i="13" s="1"/>
  <c r="G19" i="27" s="1"/>
  <c r="G13" i="27" s="1"/>
  <c r="G20" i="27" s="1"/>
  <c r="G11" i="28" s="1"/>
  <c r="E32" i="25"/>
  <c r="K11" i="13"/>
  <c r="K7" i="13" s="1"/>
  <c r="L16" i="8"/>
  <c r="J11" i="13"/>
  <c r="J7" i="13" s="1"/>
  <c r="K16" i="8"/>
  <c r="H31" i="23"/>
  <c r="H35" i="23" s="1"/>
  <c r="F24" i="14"/>
  <c r="I30" i="25"/>
  <c r="J31" i="25"/>
  <c r="D26" i="14"/>
  <c r="D18" i="25"/>
  <c r="D15" i="25" s="1"/>
  <c r="D19" i="25" s="1"/>
  <c r="J11" i="25"/>
  <c r="F21" i="13"/>
  <c r="F19" i="27" s="1"/>
  <c r="F13" i="27" s="1"/>
  <c r="F20" i="27" s="1"/>
  <c r="I32" i="23"/>
  <c r="I36" i="23" s="1"/>
  <c r="J34" i="23"/>
  <c r="J38" i="23" s="1"/>
  <c r="I27" i="25"/>
  <c r="I26" i="25" s="1"/>
  <c r="F21" i="25" l="1"/>
  <c r="F32" i="25" s="1"/>
  <c r="E26" i="14"/>
  <c r="F18" i="25" s="1"/>
  <c r="F15" i="25" s="1"/>
  <c r="F19" i="25" s="1"/>
  <c r="G24" i="14"/>
  <c r="J32" i="23"/>
  <c r="J36" i="23" s="1"/>
  <c r="J27" i="25"/>
  <c r="J26" i="25" s="1"/>
  <c r="K31" i="25"/>
  <c r="J30" i="25"/>
  <c r="E18" i="25"/>
  <c r="E15" i="25" s="1"/>
  <c r="L11" i="25"/>
  <c r="K11" i="25"/>
  <c r="F21" i="27"/>
  <c r="G21" i="27" s="1"/>
  <c r="F11" i="28"/>
  <c r="G22" i="13"/>
  <c r="H25" i="25" s="1"/>
  <c r="G23" i="14"/>
  <c r="F22" i="13"/>
  <c r="G25" i="25" s="1"/>
  <c r="H24" i="25" s="1"/>
  <c r="F23" i="14"/>
  <c r="F18" i="14" s="1"/>
  <c r="F25" i="14" s="1"/>
  <c r="K34" i="23"/>
  <c r="K38" i="23" s="1"/>
  <c r="I31" i="23"/>
  <c r="I35" i="23" s="1"/>
  <c r="H18" i="13"/>
  <c r="H17" i="13" s="1"/>
  <c r="H12" i="13" s="1"/>
  <c r="H20" i="13" s="1"/>
  <c r="I18" i="13" l="1"/>
  <c r="I17" i="13" s="1"/>
  <c r="I12" i="13" s="1"/>
  <c r="I20" i="13" s="1"/>
  <c r="I21" i="13" s="1"/>
  <c r="I19" i="27" s="1"/>
  <c r="I13" i="27" s="1"/>
  <c r="I20" i="27" s="1"/>
  <c r="I11" i="28" s="1"/>
  <c r="G18" i="14"/>
  <c r="G25" i="14" s="1"/>
  <c r="E19" i="25"/>
  <c r="J31" i="23"/>
  <c r="J35" i="23" s="1"/>
  <c r="K32" i="23"/>
  <c r="K36" i="23" s="1"/>
  <c r="K27" i="25"/>
  <c r="K26" i="25" s="1"/>
  <c r="H24" i="14"/>
  <c r="L31" i="25"/>
  <c r="L30" i="25" s="1"/>
  <c r="K30" i="25"/>
  <c r="I24" i="25"/>
  <c r="H21" i="25"/>
  <c r="H32" i="25" s="1"/>
  <c r="G21" i="25"/>
  <c r="G32" i="25" s="1"/>
  <c r="F26" i="14"/>
  <c r="H21" i="13"/>
  <c r="H19" i="27" s="1"/>
  <c r="H13" i="27" s="1"/>
  <c r="H20" i="27" s="1"/>
  <c r="L34" i="23"/>
  <c r="L38" i="23" s="1"/>
  <c r="J18" i="13" l="1"/>
  <c r="J17" i="13" s="1"/>
  <c r="J12" i="13" s="1"/>
  <c r="J20" i="13" s="1"/>
  <c r="J21" i="13" s="1"/>
  <c r="J19" i="27" s="1"/>
  <c r="J13" i="27" s="1"/>
  <c r="J20" i="27" s="1"/>
  <c r="J11" i="28" s="1"/>
  <c r="I24" i="14"/>
  <c r="K31" i="23"/>
  <c r="K35" i="23" s="1"/>
  <c r="L27" i="25"/>
  <c r="L26" i="25" s="1"/>
  <c r="G26" i="14"/>
  <c r="G18" i="25"/>
  <c r="G15" i="25" s="1"/>
  <c r="G19" i="25" s="1"/>
  <c r="H21" i="27"/>
  <c r="I21" i="27" s="1"/>
  <c r="H11" i="28"/>
  <c r="I22" i="13"/>
  <c r="J25" i="25" s="1"/>
  <c r="I23" i="14"/>
  <c r="H22" i="13"/>
  <c r="I25" i="25" s="1"/>
  <c r="J24" i="25" s="1"/>
  <c r="H23" i="14"/>
  <c r="H18" i="14" s="1"/>
  <c r="H25" i="14" s="1"/>
  <c r="L32" i="23"/>
  <c r="L36" i="23" s="1"/>
  <c r="I18" i="14" l="1"/>
  <c r="I25" i="14" s="1"/>
  <c r="J24" i="14"/>
  <c r="K18" i="13"/>
  <c r="K17" i="13" s="1"/>
  <c r="K12" i="13" s="1"/>
  <c r="K20" i="13" s="1"/>
  <c r="K21" i="13" s="1"/>
  <c r="K19" i="27" s="1"/>
  <c r="K13" i="27" s="1"/>
  <c r="K20" i="27" s="1"/>
  <c r="K11" i="28" s="1"/>
  <c r="B14" i="28" s="1"/>
  <c r="H18" i="25"/>
  <c r="H15" i="25" s="1"/>
  <c r="H19" i="25" s="1"/>
  <c r="K24" i="25"/>
  <c r="J21" i="27"/>
  <c r="I21" i="25"/>
  <c r="I32" i="25" s="1"/>
  <c r="J21" i="25"/>
  <c r="J32" i="25" s="1"/>
  <c r="H26" i="14"/>
  <c r="J22" i="13"/>
  <c r="K25" i="25" s="1"/>
  <c r="J23" i="14"/>
  <c r="L31" i="23"/>
  <c r="L35" i="23" s="1"/>
  <c r="B13" i="28" l="1"/>
  <c r="J18" i="14"/>
  <c r="J25" i="14" s="1"/>
  <c r="K24" i="14"/>
  <c r="I26" i="14"/>
  <c r="I18" i="25"/>
  <c r="I15" i="25" s="1"/>
  <c r="I19" i="25" s="1"/>
  <c r="L24" i="25"/>
  <c r="K21" i="27"/>
  <c r="K21" i="25"/>
  <c r="K32" i="25" s="1"/>
  <c r="K22" i="13"/>
  <c r="L25" i="25" s="1"/>
  <c r="K23" i="14"/>
  <c r="J26" i="14" l="1"/>
  <c r="K18" i="25" s="1"/>
  <c r="K15" i="25" s="1"/>
  <c r="K19" i="25" s="1"/>
  <c r="K18" i="14"/>
  <c r="J18" i="25"/>
  <c r="J15" i="25" s="1"/>
  <c r="J19" i="25" s="1"/>
  <c r="L21" i="25"/>
  <c r="L32" i="25" s="1"/>
  <c r="K13" i="14"/>
  <c r="K7" i="14" s="1"/>
  <c r="K25" i="14" l="1"/>
  <c r="K26" i="14" s="1"/>
  <c r="L18" i="25" s="1"/>
  <c r="L15" i="25" s="1"/>
  <c r="L19"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Josip Bule</author>
  </authors>
  <commentList>
    <comment ref="K6" authorId="0" shapeId="0" xr:uid="{0FEEB4C6-6BCD-455A-8B28-EAC53F0EF234}">
      <text>
        <r>
          <rPr>
            <b/>
            <sz val="9"/>
            <color indexed="81"/>
            <rFont val="Tahoma"/>
            <family val="2"/>
          </rPr>
          <t>Josip Bule:</t>
        </r>
        <r>
          <rPr>
            <sz val="9"/>
            <color indexed="81"/>
            <rFont val="Tahoma"/>
            <family val="2"/>
          </rPr>
          <t xml:space="preserve">
Ispraviti u 2029</t>
        </r>
      </text>
    </comment>
  </commentList>
</comments>
</file>

<file path=xl/sharedStrings.xml><?xml version="1.0" encoding="utf-8"?>
<sst xmlns="http://schemas.openxmlformats.org/spreadsheetml/2006/main" count="431" uniqueCount="323">
  <si>
    <t>1.</t>
  </si>
  <si>
    <t>4.</t>
  </si>
  <si>
    <t>5.</t>
  </si>
  <si>
    <t>6.</t>
  </si>
  <si>
    <t>7.</t>
  </si>
  <si>
    <t>8.</t>
  </si>
  <si>
    <t>9.</t>
  </si>
  <si>
    <t>10.</t>
  </si>
  <si>
    <t>2.1.</t>
  </si>
  <si>
    <t>4.2.</t>
  </si>
  <si>
    <t>4.1.</t>
  </si>
  <si>
    <t xml:space="preserve"> </t>
  </si>
  <si>
    <t>Kredit 1</t>
  </si>
  <si>
    <t>Kredit 2</t>
  </si>
  <si>
    <t>UPUTSTVO</t>
  </si>
  <si>
    <t>UPUTSTVO:</t>
  </si>
  <si>
    <t>* Popunjava se samo u slučaju ako su konsultanti angažovani.</t>
  </si>
  <si>
    <t>3.2. Struktura i obim proizvodnje</t>
  </si>
  <si>
    <t>Proizvod</t>
  </si>
  <si>
    <t>Prethodna godina</t>
  </si>
  <si>
    <t>Ukupno</t>
  </si>
  <si>
    <t xml:space="preserve"> - Popunite tablelu svim proizvodima koje proizvodite i koje planirate da proizvodite.</t>
  </si>
  <si>
    <t>Stavka</t>
  </si>
  <si>
    <t xml:space="preserve">Prethodna godina </t>
  </si>
  <si>
    <t xml:space="preserve"> - Popunite tabelu prema tehnološkom planu i planu prodaje.</t>
  </si>
  <si>
    <t xml:space="preserve"> - U tabeli se prikazuju potrebne količine materijalnih inputa.</t>
  </si>
  <si>
    <t>3.4. Struktura i dinamika materijalnih i nematerijalnih troškova</t>
  </si>
  <si>
    <t>1. Sirovine i materijali</t>
  </si>
  <si>
    <t>2. Energija</t>
  </si>
  <si>
    <t>3. Usluge</t>
  </si>
  <si>
    <t>4. Ostali troškovi</t>
  </si>
  <si>
    <t xml:space="preserve"> - Popunite tabelu u skladu sa stvarnim troškovima iz prethodne godine i realnim očekivanim troškovima za buduće poslovanje.</t>
  </si>
  <si>
    <t>kg</t>
  </si>
  <si>
    <t>Struktura</t>
  </si>
  <si>
    <t>1. Broj stalno zaposlenih</t>
  </si>
  <si>
    <t>I UKUPAN TROŠAK ZA STALNO ZAPOSLENE</t>
  </si>
  <si>
    <t>1. Broj privremeno zaposlenih</t>
  </si>
  <si>
    <t>II UKUPAN TROŠAK ZA PRIVREMENO ZAPOSLENE</t>
  </si>
  <si>
    <t>III UKUPNO</t>
  </si>
  <si>
    <t>Tabela 1. Prodajne količine</t>
  </si>
  <si>
    <t>Naziv proizvoda</t>
  </si>
  <si>
    <t xml:space="preserve"> - Upišite nazive proizvoda koje proizvodite i koje planirate da proizvodite.</t>
  </si>
  <si>
    <t>Struktura prihoda</t>
  </si>
  <si>
    <t>1. Prihodi od prodaje proizvoda</t>
  </si>
  <si>
    <t>1.1. Prihodi od prodaje proizvoda</t>
  </si>
  <si>
    <t>2. Podsticaji</t>
  </si>
  <si>
    <t>4. Ostali prihodi</t>
  </si>
  <si>
    <t>Stalna imovina</t>
  </si>
  <si>
    <t>Stopa amortizacije</t>
  </si>
  <si>
    <t>Neto knjigovodstvena vrednost</t>
  </si>
  <si>
    <t>Postojeća imovina</t>
  </si>
  <si>
    <t>Godina</t>
  </si>
  <si>
    <t>A. UKUPNI TROŠKOVI PROJEKTA (PRIHVATLjIVE + NEPRIHVATLjIVE STAVKE)</t>
  </si>
  <si>
    <t>Osnovna sredstva</t>
  </si>
  <si>
    <t>Obrtna sredstva</t>
  </si>
  <si>
    <t>Ukupni trošak projekta (prihvatlјive + neprihvatlјive stavke)</t>
  </si>
  <si>
    <t>Datum završetka investicije</t>
  </si>
  <si>
    <t xml:space="preserve">UPUTSTVO: </t>
  </si>
  <si>
    <t>- Ispuniti kolone i redove vezane za ukupne troškove projekta</t>
  </si>
  <si>
    <t>- Po potrebi proširiti broj redova u tabeli.</t>
  </si>
  <si>
    <t>- Podaci o strukturi i dinamici ulaganja u dugotrajnu imovinu čine osnovu za obračun amortizacije</t>
  </si>
  <si>
    <t>PLAN ULAGANјA</t>
  </si>
  <si>
    <t>IZVORI FINANSIRANјA</t>
  </si>
  <si>
    <t>1. Stalna imovina</t>
  </si>
  <si>
    <t>1. Vlastita sredstva</t>
  </si>
  <si>
    <t>2. Obrtna imovina</t>
  </si>
  <si>
    <t>2. Krediti</t>
  </si>
  <si>
    <t>3. UKUPNO (1+2)</t>
  </si>
  <si>
    <t xml:space="preserve"> - UKUPNI IZNOS PROJEKTA treba da bude jednak UKUPNOM IZNOSU IZVORA FINANSIRANјA (po godinama i ukupno).</t>
  </si>
  <si>
    <t xml:space="preserve"> - Po potrebi proširiti broj redova u tabeli. </t>
  </si>
  <si>
    <t>Anuitet/Rata</t>
  </si>
  <si>
    <t>Kamata</t>
  </si>
  <si>
    <t>Ostatak duga</t>
  </si>
  <si>
    <t xml:space="preserve">Ukupno krediti </t>
  </si>
  <si>
    <t>1. Ukupni prihodi</t>
  </si>
  <si>
    <t>1.1. Ukupni prihodi od prodaje proizvoda</t>
  </si>
  <si>
    <t>1.3. Ostali prihodi</t>
  </si>
  <si>
    <t>2. Ukupni rashodi</t>
  </si>
  <si>
    <t>2.1. Poslovni rashodi</t>
  </si>
  <si>
    <t>2.1.1. Materijalni i nematerijalni troškovi</t>
  </si>
  <si>
    <t>2.1.2. Troškovi osoblјa</t>
  </si>
  <si>
    <t>2.1.3. Amortizacija</t>
  </si>
  <si>
    <t>2.2.Finansijski rashodi</t>
  </si>
  <si>
    <t>2.2.1. Troškovi kamata</t>
  </si>
  <si>
    <t xml:space="preserve">2.2.2. Ostali finansijski troškovi </t>
  </si>
  <si>
    <t>4. Porez na dobit/dohodak *</t>
  </si>
  <si>
    <t>5. Dobit nakon oporezivanja</t>
  </si>
  <si>
    <t>Reprezentativna godina:</t>
  </si>
  <si>
    <t>I PRILIVI</t>
  </si>
  <si>
    <t>2. Izvori finansiranja</t>
  </si>
  <si>
    <t>2.1. Vlastiti izvori</t>
  </si>
  <si>
    <t>2.2. Krediti</t>
  </si>
  <si>
    <t>3. Ostatak vrednosti projekta</t>
  </si>
  <si>
    <t>3.1. Stalna imovina</t>
  </si>
  <si>
    <t>3.2. Obrtna imovina</t>
  </si>
  <si>
    <t>II ODLIVI</t>
  </si>
  <si>
    <t>5. Ulaganja u stalnu imovinu</t>
  </si>
  <si>
    <t>6. Ulaganja u obrtnu imovinu</t>
  </si>
  <si>
    <t>7. Materijalni i nematerijalni troškovi</t>
  </si>
  <si>
    <t>8. Troškovi osoblјa</t>
  </si>
  <si>
    <t>9. Porez na dobit/dohodak</t>
  </si>
  <si>
    <t>10. Anuitet kredita</t>
  </si>
  <si>
    <t>III NETO PRILIV (I-II)</t>
  </si>
  <si>
    <t>IV KUMULATIVNI NETO PRILIV</t>
  </si>
  <si>
    <t>AKTIVA</t>
  </si>
  <si>
    <t>1. Ulaganje u stalnu imovinu u pripremi</t>
  </si>
  <si>
    <t>1.1. Materijalna imovina</t>
  </si>
  <si>
    <t>1.2. Nematerijalna imovina</t>
  </si>
  <si>
    <t>2. Stalna imovina u upotrebi</t>
  </si>
  <si>
    <t>2.1. Materijalna imovina</t>
  </si>
  <si>
    <t>2.2. Novokuplјena imovina u upotrebi</t>
  </si>
  <si>
    <t>2.2. Nematerijalna imovina</t>
  </si>
  <si>
    <t>3. Obrtna imovina</t>
  </si>
  <si>
    <t>3.1. Zalihe</t>
  </si>
  <si>
    <t>3.2. Potraživanja</t>
  </si>
  <si>
    <t>3.3. Novac na računu i blagajni</t>
  </si>
  <si>
    <t>4. UKUPNA AKTIVA</t>
  </si>
  <si>
    <t>PASIVA</t>
  </si>
  <si>
    <t>1. Kapital i rezerve</t>
  </si>
  <si>
    <t>1.1. Osnovni kapital</t>
  </si>
  <si>
    <t>1.2. Rezerve</t>
  </si>
  <si>
    <t>1.3. Zadržana dobit/Preneseni gubitak</t>
  </si>
  <si>
    <t>1.4. Dobit/Gubitak</t>
  </si>
  <si>
    <t>2. Dugoročne obaveze</t>
  </si>
  <si>
    <t>2.1. Dugoročne obaveze</t>
  </si>
  <si>
    <t>3. Kratkoročne obaveze</t>
  </si>
  <si>
    <t>3.1. Kratkoročne obaveze</t>
  </si>
  <si>
    <t>4. Odloženo plaćanje troškova i prihod budućeg perioda</t>
  </si>
  <si>
    <t>4.1. Odloženo plaćanje troškova i prihod budućeg perioda</t>
  </si>
  <si>
    <t>5. UKUPNA PASIVA</t>
  </si>
  <si>
    <t xml:space="preserve"> - Podnosioci koji nisu u sistemu dvojnog knjigovodstva, dužni su da naprave i projekciju bilansa stanja za prethodnu godinu i za sve godine projekta.</t>
  </si>
  <si>
    <t>Formula</t>
  </si>
  <si>
    <t>Proračun</t>
  </si>
  <si>
    <t>Rezultat</t>
  </si>
  <si>
    <t>2.1. Stalna imovina</t>
  </si>
  <si>
    <t>2.2. Obrtna imovina</t>
  </si>
  <si>
    <t>4. Prenos postojeće imovine</t>
  </si>
  <si>
    <t>III NETO PRILIV</t>
  </si>
  <si>
    <t>IV KUMULATIV</t>
  </si>
  <si>
    <t>Diskontna stopa:</t>
  </si>
  <si>
    <t>Neto priliv</t>
  </si>
  <si>
    <t>Faktor akumulacije</t>
  </si>
  <si>
    <t>Diskontovani neto priliv</t>
  </si>
  <si>
    <t>ISR</t>
  </si>
  <si>
    <t>Ime investicije</t>
  </si>
  <si>
    <t>Ukupna stalna imovina (postojeća + nova)</t>
  </si>
  <si>
    <t xml:space="preserve"> - Amortizacija višegodišnjih zasada počinje da se obračunava nakon davanja prvog komercijalnog ploda.</t>
  </si>
  <si>
    <t>Ostali krediti</t>
  </si>
  <si>
    <t>Podaci o podnosiocu prijave</t>
  </si>
  <si>
    <t>Kontakt adresa</t>
  </si>
  <si>
    <t>Općina/grad</t>
  </si>
  <si>
    <t>Mjesna zajednica i/ili selo</t>
  </si>
  <si>
    <t>Broj telefona:</t>
  </si>
  <si>
    <t>E-mail adresa:</t>
  </si>
  <si>
    <t xml:space="preserve">Obrt ili preduzetnik </t>
  </si>
  <si>
    <t>Preduzeće (DOO, AD, DD)</t>
  </si>
  <si>
    <t>Datum registracije/osnivanja preduzeća</t>
  </si>
  <si>
    <t>Djelatnost, šifra djelatnosti</t>
  </si>
  <si>
    <t>Kontakt podaci o konsultantu *</t>
  </si>
  <si>
    <t>Ime konsultanta</t>
  </si>
  <si>
    <t>Telefon</t>
  </si>
  <si>
    <t>E-mail</t>
  </si>
  <si>
    <t>3.</t>
  </si>
  <si>
    <t>2.</t>
  </si>
  <si>
    <t>Broj zaposlenih</t>
  </si>
  <si>
    <t>Traženo iskustvo i potrebna kvalifikacija</t>
  </si>
  <si>
    <t>Stepen stručne spreme</t>
  </si>
  <si>
    <t>Naziv radnog mjesta</t>
  </si>
  <si>
    <t>R. br.</t>
  </si>
  <si>
    <t>4.3. Struktura i kvalifikacije za planirane zaposlene radnike po radnim mjestima</t>
  </si>
  <si>
    <t>15 godina iskustva</t>
  </si>
  <si>
    <t xml:space="preserve"> iskustvo i potrebna kvalifikacija</t>
  </si>
  <si>
    <t>4.2. Struktura i kvalifikacije trenutno zaposlenih radnika po radnim mjestima</t>
  </si>
  <si>
    <r>
      <t>Zadruga</t>
    </r>
    <r>
      <rPr>
        <u/>
        <sz val="11"/>
        <color rgb="FF000000"/>
        <rFont val="Times New Roman"/>
        <family val="1"/>
      </rPr>
      <t xml:space="preserve"> </t>
    </r>
  </si>
  <si>
    <t>Pokazatelј</t>
  </si>
  <si>
    <t>Brojilac</t>
  </si>
  <si>
    <t>Imenilac</t>
  </si>
  <si>
    <t>Koeficijent tekuće likvidnosti</t>
  </si>
  <si>
    <t>obrtna imovina/kratkoročne obaveze</t>
  </si>
  <si>
    <t>Odnos prihoda i rashoda</t>
  </si>
  <si>
    <t>ukupni prihodi/ukupni rashodi</t>
  </si>
  <si>
    <t>Odnos obaveza i kapitala</t>
  </si>
  <si>
    <t>ukupne obaveze (dugoročne+kratkoročne obaveze)/kapital i rezerve</t>
  </si>
  <si>
    <t xml:space="preserve"> - Pokazatelјi se odnose na reprezentativnu godinu.</t>
  </si>
  <si>
    <t>Neto sadašnja vrijednost</t>
  </si>
  <si>
    <t xml:space="preserve"> * Ostale postojeće kredite prikazati pojedinačno u dijelu tabele "Ostali krediti", ukoliko je broj postojećih kredita veći od jedan dodati neophodne redove.</t>
  </si>
  <si>
    <t>1.2. Prihodi od podsticaja</t>
  </si>
  <si>
    <t>3. Dobit prije oporezivanja</t>
  </si>
  <si>
    <t>Jedinica mjere</t>
  </si>
  <si>
    <t>3. Prosječan broj mjeseci rada</t>
  </si>
  <si>
    <t>Datum podnošenja zahtjeva za isplatu</t>
  </si>
  <si>
    <t>2. Prosječna bruto plata</t>
  </si>
  <si>
    <t xml:space="preserve"> - Popunite tabelu u skladu s planom zapošlјavanja i prosječnim bruto platama.</t>
  </si>
  <si>
    <t>Tabela 2. Cijene i vrijednost prodaje</t>
  </si>
  <si>
    <t>Otplatni dio</t>
  </si>
  <si>
    <t>2. Ostatak vrijednosti projekta</t>
  </si>
  <si>
    <t>Ekonomski vijek trajanja projekta</t>
  </si>
  <si>
    <t>Ukupna vrijednost projekta</t>
  </si>
  <si>
    <t>JIB</t>
  </si>
  <si>
    <t>Organizacioni oblik</t>
  </si>
  <si>
    <t>Stopa poreza na dobit iznosi:</t>
  </si>
  <si>
    <t>Nabavna vrijednost</t>
  </si>
  <si>
    <t>Period povrata investicije</t>
  </si>
  <si>
    <t>Jed. Mjere</t>
  </si>
  <si>
    <t>UPUTE:</t>
  </si>
  <si>
    <t>3.2.1 Proizvodi od primarne poljoprivredne proizvodnje</t>
  </si>
  <si>
    <t>Ukupna vrijednost prodaje po godinama (količina x cijena) u KM</t>
  </si>
  <si>
    <t>Molimo Vas da, prije samog popunjavanja, detalјno pročitate ovo uputstvo kao i uputstva koja se nalaze u okviru svake pojedinačne tabele (tekst označen kao "UPUTSTVO" unutar pojedinačnih tabela). Navedeni tekst  možete izbrisati nakon što završite sa popunjavanjem tabela.</t>
  </si>
  <si>
    <t>Različiti činioci mogu da utiču na vijek trajanja projekta: trajanje opreme u projektu, trajanje otplate kredita, mogućnost nabavke inputa, trajanje potražnje za proizvodom, izbor lokacije...</t>
  </si>
  <si>
    <t>VSS</t>
  </si>
  <si>
    <t xml:space="preserve">Subvencije </t>
  </si>
  <si>
    <t xml:space="preserve">Premija </t>
  </si>
  <si>
    <t>KM</t>
  </si>
  <si>
    <t xml:space="preserve"> - Ukoliko prikazujete projekciju poslovanja preduzeća u cijelosti, a ne samo projekat, popunite kolonu"Prethodna godina" u skladu sa odgovarajućim finansijskim izveštajima. </t>
  </si>
  <si>
    <t>Naziv podnosioca prijave</t>
  </si>
  <si>
    <t xml:space="preserve">Spol odgovornog lica (vlasnika) podnosioca prijave </t>
  </si>
  <si>
    <t xml:space="preserve">           </t>
  </si>
  <si>
    <t xml:space="preserve">                          Ž (   )                          M (   )   </t>
  </si>
  <si>
    <t>Planirane godine (projekcija u KM)</t>
  </si>
  <si>
    <t>ha</t>
  </si>
  <si>
    <t>Objekti i građevine</t>
  </si>
  <si>
    <t>Broj životinja</t>
  </si>
  <si>
    <t>6.2.Podaci o zemlјištu, objektima i broju životinja</t>
  </si>
  <si>
    <t>Status zemlјišta (vlasništvo, zakup, itd.)</t>
  </si>
  <si>
    <t>m2</t>
  </si>
  <si>
    <t>kom</t>
  </si>
  <si>
    <t xml:space="preserve">Zakup </t>
  </si>
  <si>
    <t>Planirane godine (Projekcija u KM)</t>
  </si>
  <si>
    <t>Planirane godine (projekcija)</t>
  </si>
  <si>
    <t>Projekcija u jednici mjere</t>
  </si>
  <si>
    <t xml:space="preserve">Nova kuplјena imovina </t>
  </si>
  <si>
    <t>Ukupna vrijednost  prihvatlјivih troškova</t>
  </si>
  <si>
    <r>
      <t xml:space="preserve"> - Ukoliko imate više od jednog kredita za finansiranje ulaganja, popunite dio tabele "</t>
    </r>
    <r>
      <rPr>
        <sz val="10"/>
        <rFont val="Times New Roman"/>
        <family val="1"/>
      </rPr>
      <t>Krediti 2</t>
    </r>
    <r>
      <rPr>
        <i/>
        <sz val="10"/>
        <rFont val="Times New Roman"/>
        <family val="1"/>
      </rPr>
      <t>", u skladu sa otplatnim planom.</t>
    </r>
  </si>
  <si>
    <t xml:space="preserve"> Planirane godine (Projekcija u KM)</t>
  </si>
  <si>
    <t>Poljoprivredna primarna proizvodnja</t>
  </si>
  <si>
    <t>T</t>
  </si>
  <si>
    <t>L</t>
  </si>
  <si>
    <t>m3</t>
  </si>
  <si>
    <t>Jedinica mjere (KM)</t>
  </si>
  <si>
    <t>Planirane godine u jedinici mjere (projekcija u količinama izraženim u jedinici mjere)</t>
  </si>
  <si>
    <t>Planirane godine u jedinici mjere (projekcja u količinama izraženim u jedinici mjere)</t>
  </si>
  <si>
    <t xml:space="preserve">                                                                       Planirane godine u jedinicama mjere (projekcija u količinama izraženim u jedinici mjere)</t>
  </si>
  <si>
    <t xml:space="preserve"> - Amortizacije građevina i opreme počinje prvog dana sljedećeg mjeseca od mjeseca stavlјanja u upotrebu.</t>
  </si>
  <si>
    <t>2.1. Informacije o podnosiocu prijave</t>
  </si>
  <si>
    <t>3.1. EU4AGRI Podrška *</t>
  </si>
  <si>
    <t xml:space="preserve">Sve tabele moraju imati jednak broj godina i biti u skladu sa ekonomskim vijekom trajanja projekta (period u kojem projekat daje ekonomski prihvatlјive prihode i rashode, a povrat investicije i otplata kredita je realizovana unutar tog perioda). Minimalni ekonomski vijek trajanja projekta mora biti 7 godina od datuma završetka investicije. Godina početka ulaganja treba da bude uklјučena u ekonomski vijek trajanja projekta.                                        </t>
  </si>
  <si>
    <t>Prethodna godina (2019)</t>
  </si>
  <si>
    <t>EU4Agri podrška</t>
  </si>
  <si>
    <t>&gt;1</t>
  </si>
  <si>
    <t>&lt;4</t>
  </si>
  <si>
    <t>4. EU4Agri podrška</t>
  </si>
  <si>
    <t>4.1. EU4Agri podrška</t>
  </si>
  <si>
    <t xml:space="preserve">3. EU4Agri podrška </t>
  </si>
  <si>
    <t>Iznos EU4Agri podrške*</t>
  </si>
  <si>
    <t>EU4Agri  podsticaja</t>
  </si>
  <si>
    <t>1.4. EU4Agri podrška</t>
  </si>
  <si>
    <t xml:space="preserve"> -   U redu "Prenos postojeće imovine"  prenesite "Ukupnu aktivu" iz Bilansa stanja  </t>
  </si>
  <si>
    <t>SLOŽENI POSLOVNI PLAN ZA MJERU PODRŠKE INVESTICIJAMA U PRERAĐIVAČKE KAPACITETE I MARKETING POLJOPRIVREDNO-PREHRAMBENIH PROIZVODA</t>
  </si>
  <si>
    <t>Projekat može i mora da uklјučuje i ulaganja koja nisu prihvatlјiva za dodjelu sredstava iz EU4Agri programa, ako su ista sastavni dio projekta. Očekivani iznos EU4Agri podrške mora biti uklјučen u projekciju.</t>
  </si>
  <si>
    <t>Ako se projekat odnosi na ulaganja koja su povezana sa sadašnjim poslovanjem ili projekat sam po sebi ne ostvaruje nikakav prihod (npr. cilј projekta je zadovolјavanje EU standarda), tabele treba da budu popunjene u skladu sa poslovanjem cijelog preduzeća koji se odnosi na prijavljeni podsektor.</t>
  </si>
  <si>
    <t>Ukoliko je projekat dio postojećih poslovnih aktivnosti koji je odvojen lokacijom ili nekim drugim relevantim kriterijumom od ostatka poslovanja preduzeća, moguće je zasnivati projekciju samo na toj poslovnoj aktivnosti. U tom slučaju, mora biti osigurana mogućnost izdvajanja prihoda i rashoda kao i prenosa postojećih izvora i imovine tog projekta od ostatka poslovanja podnosioca.</t>
  </si>
  <si>
    <t>Ukoliko je poslovanje preduzeća  mješovito i uključuje neprihvatljive aktivnosti podnosilac prijave mora prikazivati u poslovnom planu samo prihvatljive aktivnosti, prihode, rashode i ostalo. Također ocjena bazne godine 2019 se vrši na osnovu podataka iz poslovnog plana, a ne iz financijskih izvještaja. Podnosilac prijave je dužan prikazivati tačne informacije o poslovanju jer prilikom terenske posjete vrši se provjera poslovne knjige i tačnost prikazanih podataka.</t>
  </si>
  <si>
    <t>Ime i prezime zakonskog zastupnika (vlasnika ili odgovornog lica)</t>
  </si>
  <si>
    <t>Prerada poljoprivrednih proizvoda</t>
  </si>
  <si>
    <t>Datum rođenja zakonskog zastupnika (vlasnika ili odgovornog lica)</t>
  </si>
  <si>
    <t>Vlasnici (ukoliko ima više valsnika/osnivača)</t>
  </si>
  <si>
    <t>Planirane godine u jedinici mjere (projekcija u  količinama izraženim u jednici mjere)</t>
  </si>
  <si>
    <t xml:space="preserve"> - Planirana proizvodnja treba da bude usklađena sa datumom početka projekta. </t>
  </si>
  <si>
    <t xml:space="preserve"> - U slučaju ulaganja u pogon za proizvodnju energije iz obnovlјivih izvora energije, kapacitet proizvodnje takve energije u reprezentativnoj godini mora odgovarati proizvodnom kapacitetu tog pogona navedenog u projektnoj dokumentaciji.</t>
  </si>
  <si>
    <t>- Unesite proizvode i usluge  koje  se isključivo odnose na  podsektor, predmet za dodjelu bespovratnih sredstava i ostale prihvatljive podsektore u skladu sa smjernicama javnog poziva.</t>
  </si>
  <si>
    <t xml:space="preserve"> - Korsitite pomoćne tabele za izračun zalihe materijala, sirovina poluproizvoda i proizvoda  (zalihe mora da se prikazuju u količinama u jednici mjere i novčanim vrijednostima: cijena x količina)</t>
  </si>
  <si>
    <t>Vlasništvo</t>
  </si>
  <si>
    <t xml:space="preserve"> - Tabele popunite sa podacima za cijelu godinu na osnovu nedjelјnih/mjesečnih proračuna</t>
  </si>
  <si>
    <t xml:space="preserve"> - Navedite planirane prodajne cijene vaših proizvoda (cijene se stavlјaju u tabelu 2 u kolonu "KM/jedinici mjere" zatim se množi sa količinama proizvoda iz tabele 1 kroz cijeli vijek projekta).</t>
  </si>
  <si>
    <t xml:space="preserve"> - Odvojite proračun za postojeću, djelimično amortizovanu dugotrajnu imovinu i proračun amortizacije za novu kuplјenu imovinu vezanu za ulaganje.</t>
  </si>
  <si>
    <t>B. PREDMET PRIJAVE ZA DODJELU SREDSTAVA IZ EU4AGRI-PRIHVATLjIVE STAVKE</t>
  </si>
  <si>
    <t>Datum dobijanja EU4Agri podrške</t>
  </si>
  <si>
    <t xml:space="preserve">Ukupno za EU4Agri </t>
  </si>
  <si>
    <t xml:space="preserve">Razdvojite ulaganja koja se smatraju predmetom prijave za dodjelu sredstava iz EU4Agri 2 programa (prihvatlјive stavke - odelјak B) od ukupnih troškova projekta (prihvatlјive i neprihvatlјive stavke - odelјak  A).  </t>
  </si>
  <si>
    <t>Unesite datum završetka investicije, predviđeni datum podnošenja zahtjeva za isplatu i očekivani datum isplate EU4Agri podrške.</t>
  </si>
  <si>
    <t xml:space="preserve"> - Popunite dio tabele "Kredit 1" u skladu sa opisom kredita u poglavlјu 7.5. Izvori finansiranja i obračun kreditnih obaveza  i otplatnim planom; U slučaju da je namjena sredstava od EU4Agri podrške smanjenje ostatka duga kredita, uklјučite taj iznos u otplatni dio glavnice u skladu sa očekivanim datumom primanja EU4Agri podrške.</t>
  </si>
  <si>
    <t>1. Ukupni prihodi bez EU4Agri podrške</t>
  </si>
  <si>
    <t>1.1. Ukupni prihodi bez EU4Agri podrške</t>
  </si>
  <si>
    <t>Uputsvo: Neto priliv novčanog toka mora biti pozitivan tokom vijeka trajanja projekta.</t>
  </si>
  <si>
    <t>3. EU4Agri podrška</t>
  </si>
  <si>
    <t xml:space="preserve"> -  Period ili razdoblje povrata investicije je ona godina kada kumulativ iz minusa prelazi u plus</t>
  </si>
  <si>
    <t xml:space="preserve"> - U tabeli se prikazuju troškovi materijalnih inputa (voditi računa da su troškovi u skladu sa količinama navedenim u prethodnoj tabeli). </t>
  </si>
  <si>
    <t xml:space="preserve">Investicija kroz poslovni plan može se opravdati isključivo  prihodima i rashodima iz poslovanja vezanih za preradu proizvoda iz prihvatljivog podsektora predmeta prijave i ostalih prihvatljivih podsektora u skladu sa smjernicima javnog poziva. Prihodi i bilo koji financijski rezultati iz trgovine neprihvatljivih proizvoda i drugih neprihvatljivih podsektora ili privrednih aktivnosti se ne uzimaju u obzir prilikom izrade poslovnog plana za opravdanje investicije. </t>
  </si>
  <si>
    <t xml:space="preserve">Trenutna djelatnost (grana prehrambene prerađivačke djelatnosti ili vlastite poljoprivredne djelatnosti) </t>
  </si>
  <si>
    <t>Proizvod/Poluproizvod</t>
  </si>
  <si>
    <t xml:space="preserve">2019
</t>
  </si>
  <si>
    <t xml:space="preserve"> - Koristite pomoćne tabele za izračun materijalnih i nematerijalnih troškova na osnovu cijena materijala usluga i količina istih navedenih gore u tabeli 3.3</t>
  </si>
  <si>
    <t>4.4. Dinamika zaposlenih</t>
  </si>
  <si>
    <t>* Popunjavaju samo podnosioci koji su imali troškove zaposlenih u prethodnoj godini. Samo iz prethodne godine.</t>
  </si>
  <si>
    <t>8.1. Plan prodaje</t>
  </si>
  <si>
    <t>8.2  Ukupni prihodi</t>
  </si>
  <si>
    <t>8.3. Obračun amortizacije</t>
  </si>
  <si>
    <t>8.4.1.	Tabela A. Ukupni troškovi projekta</t>
  </si>
  <si>
    <t>8.4.2.	Tabela B. Predmet prijave za dodjelu sredstava iz projekta</t>
  </si>
  <si>
    <t>8.5. Izvori finansiranja i obračun kreditnih obaveza</t>
  </si>
  <si>
    <t>8.5.3. Obračun kreditinih obaveza</t>
  </si>
  <si>
    <t>8.7. Novčani tok</t>
  </si>
  <si>
    <t>8.8. Projekcija Bilansa stanja</t>
  </si>
  <si>
    <t xml:space="preserve">9.1. Statička ocjena efikasnosti </t>
  </si>
  <si>
    <t>9.2. Ekonomski tok</t>
  </si>
  <si>
    <t>9.3. Neto sadašnja vrijednost i interna stopa rentabilnosti</t>
  </si>
  <si>
    <t xml:space="preserve"> - Unesite diskontnu stopu koja ne smije biti niža od kamatne stope kredita za finansiranje planiranog ulaganja i ne niža od 6% kako je definisana u javnom pozivu.</t>
  </si>
  <si>
    <t>9. Dobiveni rezultati</t>
  </si>
  <si>
    <t>8.5.1.	Plan ulaganja</t>
  </si>
  <si>
    <t xml:space="preserve">8.5.2.	Tabela: Izvor finansiranja </t>
  </si>
  <si>
    <t>3.2.2. Proizvodi iz prerade</t>
  </si>
  <si>
    <t xml:space="preserve"> - Ukoliko se ulaganje odnosi na postrojenja za proizvodnju energije iz obnovlјivih izvora, ukupna potrošnja energije u reprezentativnoj godini svih objekata čija se potrošnja uzima u obzir prilikom računanja EU4Agri podrške mora biti u skladu sa projektnom dokumentacijom. Kapaciteti se odnose na ukupnu potrošnju toplotne i/ili električne energije.</t>
  </si>
  <si>
    <t>Odgovorno lice/direktor</t>
  </si>
  <si>
    <t>3.3. Trošak ulaznih materijala</t>
  </si>
  <si>
    <t>Prethodna godina*</t>
  </si>
  <si>
    <t>Struktura bilјne proizvodnje</t>
  </si>
  <si>
    <t>t</t>
  </si>
  <si>
    <r>
      <t xml:space="preserve">              O</t>
    </r>
    <r>
      <rPr>
        <sz val="10"/>
        <rFont val="Times New Roman"/>
        <family val="1"/>
      </rPr>
      <t>stali prihodi mogu biti samo oni prihodi koji imaju vezu sa prihvatljivim poslovanjem preduzeća.</t>
    </r>
  </si>
  <si>
    <t>Uputstvo: navedite po kojoj osnovi su ostvareni podsticaji (pravilnik, KM/kg, KM/grlo, KM/ha, podrška za kapitalnu investiciju, regres na gorivo itd)</t>
  </si>
  <si>
    <t xml:space="preserve"> * Maksimalan iznos EU4Agri podrške za mjeru 2 je propisan Smjernicama. </t>
  </si>
  <si>
    <t xml:space="preserve"> - Kriterij za izbor reprezentativne godine je godina potpune iskorištenosti poslovnog kapaciteta projekta.  Što znači da nakon investicije, odnosno nakon puštanja u funkciju opreme, objekata i slično, isti se počinju koristiti za preradu proizvoda, te se stoga prva godina (kad se povećavaju prihodi) smatra reprezentativnom. U praksi se često za reprezentativnu godinu uzima prva ili rijetko druga, a vrlo rijetko treća godina nakon završetka investicija i puštanja pogona u funkciju.</t>
  </si>
  <si>
    <t xml:space="preserve"> - Kriterij za izbor reprezentativne godine je godina potpune iskorištenosti poslovnog kapaciteta projekta.  Što znači da nakon investicije, odnosno nakon puštanja u funkciju opreme objekata i slično, isti se počinju koristiti za preradu proizvoda, te se stoga prva godina (kad se povećavaju prihodi) smatra reprezentativnom. U praksi često se za reprezentativnu godinu uzima prva ili rijetko druga, a vrlo rijetko treća godinu nakon završetka investicija i puštanja pogona u funkciju.</t>
  </si>
  <si>
    <t>8.6. Projekcija Bilansa uspjeha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</si>
</sst>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_k_n"/>
    <numFmt numFmtId="165" formatCode="#,##0.00_ ;\-#,##0.00\ "/>
  </numFmts>
  <fonts count="51" x14ac:knownFonts="1">
    <font>
      <sz val="11"/>
      <color theme="1"/>
      <name val="Calibri"/>
      <family val="2"/>
      <charset val="238"/>
      <scheme val="minor"/>
    </font>
    <font>
      <sz val="11"/>
      <color theme="1"/>
      <name val="Calibri"/>
      <family val="2"/>
      <scheme val="minor"/>
    </font>
    <font>
      <sz val="10"/>
      <name val="Arial"/>
      <family val="2"/>
      <charset val="238"/>
    </font>
    <font>
      <i/>
      <sz val="10"/>
      <name val="Arial"/>
      <family val="2"/>
      <charset val="238"/>
    </font>
    <font>
      <sz val="11"/>
      <color theme="1"/>
      <name val="Calibri"/>
      <family val="2"/>
      <charset val="238"/>
      <scheme val="minor"/>
    </font>
    <font>
      <u/>
      <sz val="11"/>
      <color theme="10"/>
      <name val="Calibri"/>
      <family val="2"/>
      <charset val="238"/>
    </font>
    <font>
      <sz val="12"/>
      <color theme="1"/>
      <name val="Symbol"/>
      <family val="1"/>
      <charset val="2"/>
    </font>
    <font>
      <sz val="12"/>
      <color theme="1"/>
      <name val="Arial"/>
      <family val="2"/>
      <charset val="238"/>
    </font>
    <font>
      <sz val="11"/>
      <name val="Calibri"/>
      <family val="2"/>
      <charset val="238"/>
      <scheme val="minor"/>
    </font>
    <font>
      <sz val="11"/>
      <color theme="1"/>
      <name val="Times New Roman"/>
      <family val="1"/>
    </font>
    <font>
      <b/>
      <sz val="11"/>
      <color theme="1" tint="0.249977111117893"/>
      <name val="Times New Roman"/>
      <family val="1"/>
    </font>
    <font>
      <sz val="11"/>
      <color theme="1" tint="0.249977111117893"/>
      <name val="Times New Roman"/>
      <family val="1"/>
    </font>
    <font>
      <b/>
      <sz val="11"/>
      <name val="Times New Roman"/>
      <family val="1"/>
    </font>
    <font>
      <b/>
      <i/>
      <sz val="10"/>
      <name val="Times New Roman"/>
      <family val="1"/>
    </font>
    <font>
      <sz val="10"/>
      <name val="Times New Roman"/>
      <family val="1"/>
    </font>
    <font>
      <i/>
      <sz val="10"/>
      <name val="Times New Roman"/>
      <family val="1"/>
    </font>
    <font>
      <b/>
      <sz val="10"/>
      <name val="Times New Roman"/>
      <family val="1"/>
    </font>
    <font>
      <b/>
      <sz val="11"/>
      <color theme="1"/>
      <name val="Times New Roman"/>
      <family val="1"/>
    </font>
    <font>
      <sz val="11"/>
      <name val="Times New Roman"/>
      <family val="1"/>
    </font>
    <font>
      <sz val="10"/>
      <color theme="1"/>
      <name val="Times New Roman"/>
      <family val="1"/>
    </font>
    <font>
      <b/>
      <sz val="11"/>
      <color theme="1"/>
      <name val="Times New Roman"/>
      <family val="1"/>
      <charset val="238"/>
    </font>
    <font>
      <sz val="11"/>
      <color rgb="FF000000"/>
      <name val="Times New Roman"/>
      <family val="1"/>
    </font>
    <font>
      <b/>
      <sz val="11"/>
      <color rgb="FF000000"/>
      <name val="Times New Roman"/>
      <family val="1"/>
    </font>
    <font>
      <sz val="11"/>
      <color rgb="FF000000"/>
      <name val="Calibri"/>
      <family val="2"/>
      <scheme val="minor"/>
    </font>
    <font>
      <sz val="11"/>
      <color rgb="FF404040"/>
      <name val="Times New Roman"/>
      <family val="1"/>
    </font>
    <font>
      <b/>
      <sz val="11"/>
      <color theme="0"/>
      <name val="Calibri"/>
      <family val="2"/>
      <scheme val="minor"/>
    </font>
    <font>
      <b/>
      <sz val="18"/>
      <color theme="1"/>
      <name val="Calibri"/>
      <family val="2"/>
      <scheme val="minor"/>
    </font>
    <font>
      <sz val="18"/>
      <color theme="1"/>
      <name val="Calibri"/>
      <family val="2"/>
      <scheme val="minor"/>
    </font>
    <font>
      <sz val="11"/>
      <color theme="1" tint="0.249977111117893"/>
      <name val="Calibri"/>
      <family val="2"/>
      <scheme val="minor"/>
    </font>
    <font>
      <b/>
      <sz val="11"/>
      <color theme="0"/>
      <name val="Times New Roman"/>
      <family val="1"/>
    </font>
    <font>
      <u/>
      <sz val="11"/>
      <color theme="10"/>
      <name val="Times New Roman"/>
      <family val="1"/>
    </font>
    <font>
      <u/>
      <sz val="11"/>
      <color rgb="FF000000"/>
      <name val="Times New Roman"/>
      <family val="1"/>
    </font>
    <font>
      <i/>
      <sz val="10"/>
      <color rgb="FF000000"/>
      <name val="Times New Roman"/>
      <family val="1"/>
    </font>
    <font>
      <sz val="10"/>
      <name val="Times New Roman"/>
      <family val="1"/>
      <charset val="238"/>
    </font>
    <font>
      <i/>
      <sz val="10"/>
      <name val="Times New Roman"/>
      <family val="1"/>
      <charset val="238"/>
    </font>
    <font>
      <b/>
      <sz val="10"/>
      <name val="Arial"/>
      <family val="2"/>
      <charset val="238"/>
    </font>
    <font>
      <b/>
      <i/>
      <sz val="10"/>
      <name val="Arial"/>
      <family val="2"/>
      <charset val="238"/>
    </font>
    <font>
      <sz val="10"/>
      <color theme="0"/>
      <name val="Times New Roman"/>
      <family val="1"/>
      <charset val="238"/>
    </font>
    <font>
      <b/>
      <sz val="10"/>
      <color theme="0"/>
      <name val="Times New Roman"/>
      <family val="1"/>
      <charset val="238"/>
    </font>
    <font>
      <b/>
      <sz val="11"/>
      <name val="Calibri"/>
      <family val="2"/>
      <scheme val="minor"/>
    </font>
    <font>
      <sz val="11"/>
      <color theme="0"/>
      <name val="Calibri"/>
      <family val="2"/>
      <scheme val="minor"/>
    </font>
    <font>
      <sz val="11"/>
      <name val="Calibri"/>
      <family val="2"/>
      <scheme val="minor"/>
    </font>
    <font>
      <sz val="11"/>
      <name val="Times"/>
      <family val="1"/>
    </font>
    <font>
      <b/>
      <i/>
      <sz val="11"/>
      <name val="Times New Roman"/>
      <family val="1"/>
    </font>
    <font>
      <b/>
      <sz val="11"/>
      <name val="Calibri"/>
      <family val="2"/>
      <charset val="238"/>
      <scheme val="minor"/>
    </font>
    <font>
      <sz val="11"/>
      <color theme="0"/>
      <name val="Calibri"/>
      <family val="2"/>
      <charset val="238"/>
      <scheme val="minor"/>
    </font>
    <font>
      <sz val="11"/>
      <color theme="0"/>
      <name val="Times New Roman"/>
      <family val="1"/>
    </font>
    <font>
      <i/>
      <sz val="10"/>
      <name val="Calibri"/>
      <family val="2"/>
      <scheme val="minor"/>
    </font>
    <font>
      <b/>
      <sz val="11"/>
      <color theme="0" tint="-4.9989318521683403E-2"/>
      <name val="Times New Roman"/>
      <family val="1"/>
    </font>
    <font>
      <sz val="9"/>
      <color indexed="81"/>
      <name val="Tahoma"/>
      <family val="2"/>
    </font>
    <font>
      <b/>
      <sz val="9"/>
      <color indexed="81"/>
      <name val="Tahoma"/>
      <family val="2"/>
    </font>
  </fonts>
  <fills count="6">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double">
        <color indexed="64"/>
      </bottom>
      <diagonal/>
    </border>
    <border>
      <left/>
      <right style="medium">
        <color indexed="64"/>
      </right>
      <top/>
      <bottom/>
      <diagonal/>
    </border>
    <border>
      <left style="medium">
        <color indexed="64"/>
      </left>
      <right style="medium">
        <color indexed="64"/>
      </right>
      <top style="double">
        <color indexed="64"/>
      </top>
      <bottom/>
      <diagonal/>
    </border>
    <border>
      <left/>
      <right style="medium">
        <color indexed="64"/>
      </right>
      <top style="double">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2" fillId="2" borderId="0"/>
    <xf numFmtId="0" fontId="2" fillId="3" borderId="0"/>
    <xf numFmtId="0" fontId="4" fillId="0" borderId="0"/>
    <xf numFmtId="0" fontId="2" fillId="2" borderId="0"/>
    <xf numFmtId="0" fontId="2" fillId="2" borderId="0"/>
    <xf numFmtId="0" fontId="2" fillId="2" borderId="0"/>
    <xf numFmtId="0" fontId="2" fillId="2" borderId="0"/>
    <xf numFmtId="9" fontId="4" fillId="0" borderId="0" applyFont="0" applyFill="0" applyBorder="0" applyAlignment="0" applyProtection="0"/>
    <xf numFmtId="0" fontId="2" fillId="0" borderId="0"/>
    <xf numFmtId="43" fontId="4" fillId="0" borderId="0" applyFont="0" applyFill="0" applyBorder="0" applyAlignment="0" applyProtection="0"/>
  </cellStyleXfs>
  <cellXfs count="404">
    <xf numFmtId="0" fontId="0" fillId="0" borderId="0" xfId="0"/>
    <xf numFmtId="0" fontId="6" fillId="0" borderId="0" xfId="0" applyFont="1" applyAlignment="1">
      <alignment horizontal="left" indent="5"/>
    </xf>
    <xf numFmtId="0" fontId="7" fillId="0" borderId="0" xfId="0" applyFont="1"/>
    <xf numFmtId="3" fontId="18" fillId="3" borderId="1" xfId="0" applyNumberFormat="1" applyFont="1" applyFill="1" applyBorder="1" applyAlignment="1">
      <alignment horizontal="center" vertical="center"/>
    </xf>
    <xf numFmtId="4" fontId="18" fillId="3" borderId="9" xfId="0" applyNumberFormat="1" applyFont="1" applyFill="1" applyBorder="1" applyAlignment="1">
      <alignment horizontal="center" vertical="center"/>
    </xf>
    <xf numFmtId="0" fontId="17" fillId="0" borderId="0" xfId="0" applyFont="1" applyAlignment="1">
      <alignment vertical="center"/>
    </xf>
    <xf numFmtId="0" fontId="20" fillId="0" borderId="0" xfId="0" applyFont="1"/>
    <xf numFmtId="4" fontId="18" fillId="3" borderId="9" xfId="0" applyNumberFormat="1" applyFont="1" applyFill="1" applyBorder="1" applyAlignment="1">
      <alignment horizontal="right" vertical="center"/>
    </xf>
    <xf numFmtId="3" fontId="18" fillId="3" borderId="8" xfId="0" applyNumberFormat="1" applyFont="1" applyFill="1" applyBorder="1" applyAlignment="1">
      <alignment horizontal="center" vertical="center"/>
    </xf>
    <xf numFmtId="0" fontId="1" fillId="0" borderId="0" xfId="0" applyFont="1"/>
    <xf numFmtId="0" fontId="1" fillId="0" borderId="0" xfId="0" applyFont="1" applyAlignment="1">
      <alignment vertical="center"/>
    </xf>
    <xf numFmtId="0" fontId="19" fillId="0" borderId="0" xfId="0" applyFont="1" applyAlignment="1">
      <alignment wrapText="1"/>
    </xf>
    <xf numFmtId="0" fontId="27" fillId="0" borderId="0" xfId="0" applyFont="1" applyAlignment="1">
      <alignment vertical="center" wrapText="1"/>
    </xf>
    <xf numFmtId="0" fontId="29" fillId="4" borderId="1" xfId="0" applyFont="1" applyFill="1" applyBorder="1" applyAlignment="1">
      <alignment horizontal="center"/>
    </xf>
    <xf numFmtId="0" fontId="29" fillId="4" borderId="1"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8" xfId="0" applyFont="1" applyFill="1" applyBorder="1" applyAlignment="1">
      <alignment vertical="center"/>
    </xf>
    <xf numFmtId="0" fontId="29" fillId="4" borderId="23" xfId="0" applyFont="1" applyFill="1" applyBorder="1" applyAlignment="1">
      <alignment vertical="center"/>
    </xf>
    <xf numFmtId="0" fontId="29" fillId="4" borderId="26"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6" xfId="0" applyFont="1" applyFill="1" applyBorder="1" applyAlignment="1">
      <alignment vertical="center"/>
    </xf>
    <xf numFmtId="0" fontId="29" fillId="4" borderId="40" xfId="0" applyFont="1" applyFill="1" applyBorder="1" applyAlignment="1">
      <alignment vertical="center"/>
    </xf>
    <xf numFmtId="0" fontId="29" fillId="4" borderId="42" xfId="0" applyFont="1" applyFill="1" applyBorder="1" applyAlignment="1">
      <alignment vertical="center"/>
    </xf>
    <xf numFmtId="0" fontId="29" fillId="4" borderId="25" xfId="0" applyFont="1" applyFill="1" applyBorder="1" applyAlignment="1">
      <alignment vertical="center"/>
    </xf>
    <xf numFmtId="0" fontId="29" fillId="4" borderId="21" xfId="0" applyFont="1" applyFill="1" applyBorder="1" applyAlignment="1">
      <alignment vertical="center"/>
    </xf>
    <xf numFmtId="0" fontId="29" fillId="4" borderId="36" xfId="0" applyFont="1" applyFill="1" applyBorder="1" applyAlignment="1">
      <alignment vertical="center"/>
    </xf>
    <xf numFmtId="0" fontId="29" fillId="4" borderId="36" xfId="0" applyFont="1" applyFill="1" applyBorder="1" applyAlignment="1">
      <alignment vertical="center" wrapText="1"/>
    </xf>
    <xf numFmtId="0" fontId="29" fillId="4" borderId="4" xfId="0" applyFont="1" applyFill="1" applyBorder="1" applyAlignment="1">
      <alignment vertical="center"/>
    </xf>
    <xf numFmtId="0" fontId="24" fillId="0" borderId="1" xfId="0" applyFont="1" applyBorder="1" applyAlignment="1">
      <alignment vertical="center"/>
    </xf>
    <xf numFmtId="0" fontId="24" fillId="0" borderId="1" xfId="0" applyFont="1" applyBorder="1" applyAlignment="1">
      <alignment vertical="center" wrapText="1"/>
    </xf>
    <xf numFmtId="0" fontId="24" fillId="0" borderId="5" xfId="0" applyFont="1" applyBorder="1" applyAlignment="1">
      <alignment vertical="center"/>
    </xf>
    <xf numFmtId="0" fontId="30" fillId="0" borderId="1" xfId="1" applyFont="1" applyBorder="1" applyAlignment="1" applyProtection="1">
      <alignment horizontal="center"/>
    </xf>
    <xf numFmtId="4" fontId="18" fillId="3" borderId="1" xfId="0" applyNumberFormat="1" applyFont="1" applyFill="1" applyBorder="1" applyAlignment="1">
      <alignment horizontal="center" vertical="center"/>
    </xf>
    <xf numFmtId="0" fontId="21" fillId="0" borderId="1" xfId="0" applyFont="1" applyBorder="1" applyAlignment="1">
      <alignment vertical="center" wrapText="1"/>
    </xf>
    <xf numFmtId="0" fontId="12" fillId="5" borderId="1" xfId="0" applyFont="1" applyFill="1" applyBorder="1" applyAlignment="1">
      <alignment horizontal="left" vertical="center"/>
    </xf>
    <xf numFmtId="4" fontId="12" fillId="5" borderId="1" xfId="0" applyNumberFormat="1" applyFont="1" applyFill="1" applyBorder="1" applyAlignment="1">
      <alignment horizontal="center" vertical="center"/>
    </xf>
    <xf numFmtId="0" fontId="37" fillId="4" borderId="0" xfId="0" applyFont="1" applyFill="1" applyProtection="1">
      <protection hidden="1"/>
    </xf>
    <xf numFmtId="0" fontId="0" fillId="0" borderId="0" xfId="0"/>
    <xf numFmtId="0" fontId="11" fillId="0" borderId="1" xfId="0" applyFont="1" applyBorder="1" applyAlignment="1">
      <alignment horizontal="left" vertical="center" wrapText="1"/>
    </xf>
    <xf numFmtId="0" fontId="24" fillId="0" borderId="3" xfId="0" applyFont="1" applyBorder="1" applyAlignment="1">
      <alignment vertical="center"/>
    </xf>
    <xf numFmtId="0" fontId="18" fillId="4" borderId="0" xfId="0" applyFont="1" applyFill="1"/>
    <xf numFmtId="0" fontId="0" fillId="0" borderId="0" xfId="0"/>
    <xf numFmtId="0" fontId="21" fillId="0" borderId="5" xfId="0" applyFont="1" applyBorder="1" applyAlignment="1">
      <alignment vertical="center" wrapText="1"/>
    </xf>
    <xf numFmtId="0" fontId="29" fillId="4" borderId="23" xfId="0" applyFont="1" applyFill="1" applyBorder="1" applyAlignment="1">
      <alignment horizontal="center" vertical="center"/>
    </xf>
    <xf numFmtId="0" fontId="17" fillId="3" borderId="0" xfId="0" applyFont="1" applyFill="1" applyAlignment="1">
      <alignment vertical="center"/>
    </xf>
    <xf numFmtId="0" fontId="18" fillId="3" borderId="0" xfId="0" applyFont="1" applyFill="1"/>
    <xf numFmtId="0" fontId="0" fillId="3" borderId="0" xfId="0" applyFill="1"/>
    <xf numFmtId="0" fontId="1" fillId="3" borderId="0" xfId="0" applyFont="1" applyFill="1"/>
    <xf numFmtId="49" fontId="12" fillId="3" borderId="18" xfId="0" applyNumberFormat="1" applyFont="1" applyFill="1" applyBorder="1" applyAlignment="1">
      <alignment horizontal="center" vertical="center"/>
    </xf>
    <xf numFmtId="1" fontId="12" fillId="3" borderId="18" xfId="0" applyNumberFormat="1" applyFont="1" applyFill="1" applyBorder="1" applyAlignment="1">
      <alignment horizontal="center" vertical="center"/>
    </xf>
    <xf numFmtId="4" fontId="12" fillId="3" borderId="18" xfId="0" applyNumberFormat="1" applyFont="1" applyFill="1" applyBorder="1" applyAlignment="1">
      <alignment horizontal="center" vertical="center"/>
    </xf>
    <xf numFmtId="0" fontId="12" fillId="3" borderId="21" xfId="0" applyFont="1" applyFill="1" applyBorder="1" applyAlignment="1">
      <alignment vertical="center"/>
    </xf>
    <xf numFmtId="0" fontId="12" fillId="3" borderId="0" xfId="0" applyFont="1" applyFill="1" applyAlignment="1">
      <alignment vertical="center"/>
    </xf>
    <xf numFmtId="0" fontId="12" fillId="3" borderId="0" xfId="0" applyFont="1" applyFill="1"/>
    <xf numFmtId="4" fontId="12" fillId="3" borderId="1" xfId="0" applyNumberFormat="1" applyFont="1" applyFill="1" applyBorder="1" applyAlignment="1">
      <alignment horizontal="center" vertical="center"/>
    </xf>
    <xf numFmtId="4" fontId="18" fillId="3" borderId="18" xfId="0" applyNumberFormat="1" applyFont="1" applyFill="1" applyBorder="1" applyAlignment="1">
      <alignment horizontal="center" vertical="center"/>
    </xf>
    <xf numFmtId="10" fontId="18" fillId="3" borderId="18" xfId="0" applyNumberFormat="1" applyFont="1" applyFill="1" applyBorder="1" applyAlignment="1">
      <alignment horizontal="center" vertical="center"/>
    </xf>
    <xf numFmtId="0" fontId="8" fillId="3" borderId="0" xfId="0" applyFont="1" applyFill="1"/>
    <xf numFmtId="0" fontId="41" fillId="3" borderId="0" xfId="0" applyFont="1" applyFill="1"/>
    <xf numFmtId="0" fontId="18" fillId="3" borderId="25" xfId="0" applyFont="1" applyFill="1" applyBorder="1" applyAlignment="1">
      <alignment vertical="center"/>
    </xf>
    <xf numFmtId="0" fontId="12" fillId="3" borderId="25" xfId="0" applyFont="1" applyFill="1" applyBorder="1" applyAlignment="1">
      <alignment vertical="center"/>
    </xf>
    <xf numFmtId="49" fontId="18" fillId="3" borderId="18" xfId="0" applyNumberFormat="1" applyFont="1" applyFill="1" applyBorder="1" applyAlignment="1">
      <alignment horizontal="center" vertical="center"/>
    </xf>
    <xf numFmtId="10" fontId="14" fillId="3" borderId="0" xfId="0" applyNumberFormat="1" applyFont="1" applyFill="1" applyProtection="1">
      <protection locked="0"/>
    </xf>
    <xf numFmtId="0" fontId="15" fillId="3" borderId="0" xfId="3" applyFont="1" applyFill="1" applyProtection="1">
      <protection locked="0"/>
    </xf>
    <xf numFmtId="0" fontId="15" fillId="3" borderId="0" xfId="3" applyFont="1" applyFill="1" applyAlignment="1" applyProtection="1">
      <alignment wrapText="1"/>
      <protection locked="0"/>
    </xf>
    <xf numFmtId="0" fontId="18" fillId="3" borderId="25" xfId="0" applyFont="1" applyFill="1" applyBorder="1" applyAlignment="1">
      <alignment vertical="center" wrapText="1"/>
    </xf>
    <xf numFmtId="1" fontId="13" fillId="3" borderId="18" xfId="0" applyNumberFormat="1" applyFont="1" applyFill="1" applyBorder="1" applyAlignment="1">
      <alignment horizontal="center" vertical="center"/>
    </xf>
    <xf numFmtId="0" fontId="12" fillId="3" borderId="0" xfId="0" applyFont="1" applyFill="1" applyAlignment="1">
      <alignment horizontal="left"/>
    </xf>
    <xf numFmtId="9" fontId="13" fillId="3" borderId="0" xfId="0" applyNumberFormat="1" applyFont="1" applyFill="1"/>
    <xf numFmtId="0" fontId="12" fillId="3" borderId="26" xfId="0" applyFont="1" applyFill="1" applyBorder="1" applyAlignment="1">
      <alignment horizontal="center" vertical="center"/>
    </xf>
    <xf numFmtId="0" fontId="18" fillId="3" borderId="26" xfId="0" applyFont="1" applyFill="1" applyBorder="1" applyAlignment="1">
      <alignment horizontal="center" vertical="center" wrapText="1"/>
    </xf>
    <xf numFmtId="4" fontId="18" fillId="3" borderId="0" xfId="0" applyNumberFormat="1" applyFont="1" applyFill="1"/>
    <xf numFmtId="49" fontId="15" fillId="3" borderId="0" xfId="0" quotePrefix="1" applyNumberFormat="1" applyFont="1" applyFill="1" applyProtection="1">
      <protection locked="0"/>
    </xf>
    <xf numFmtId="49" fontId="15" fillId="3" borderId="43" xfId="0" quotePrefix="1" applyNumberFormat="1" applyFont="1" applyFill="1" applyBorder="1" applyAlignment="1" applyProtection="1">
      <alignment vertical="center"/>
      <protection locked="0"/>
    </xf>
    <xf numFmtId="49" fontId="15" fillId="3" borderId="0" xfId="0" quotePrefix="1" applyNumberFormat="1" applyFont="1" applyFill="1" applyAlignment="1" applyProtection="1">
      <alignment vertical="center"/>
      <protection locked="0"/>
    </xf>
    <xf numFmtId="0" fontId="9" fillId="3" borderId="0" xfId="0" applyFont="1" applyFill="1"/>
    <xf numFmtId="3" fontId="8" fillId="3" borderId="0" xfId="0" applyNumberFormat="1" applyFont="1" applyFill="1"/>
    <xf numFmtId="9" fontId="13" fillId="3" borderId="1" xfId="0" applyNumberFormat="1" applyFont="1" applyFill="1" applyBorder="1"/>
    <xf numFmtId="0" fontId="15" fillId="3" borderId="0" xfId="0" applyFont="1" applyFill="1"/>
    <xf numFmtId="10" fontId="15" fillId="3" borderId="0" xfId="0" applyNumberFormat="1" applyFont="1" applyFill="1"/>
    <xf numFmtId="10" fontId="18" fillId="3" borderId="0" xfId="0" applyNumberFormat="1" applyFont="1" applyFill="1"/>
    <xf numFmtId="1" fontId="13" fillId="3" borderId="0" xfId="0" applyNumberFormat="1" applyFont="1" applyFill="1" applyAlignment="1">
      <alignment horizontal="center" vertical="center"/>
    </xf>
    <xf numFmtId="4" fontId="8" fillId="3" borderId="0" xfId="0" applyNumberFormat="1" applyFont="1" applyFill="1"/>
    <xf numFmtId="0" fontId="41" fillId="3" borderId="0" xfId="0" applyFont="1" applyFill="1" applyAlignment="1">
      <alignment vertical="center"/>
    </xf>
    <xf numFmtId="0" fontId="12" fillId="3" borderId="43" xfId="0" applyFont="1" applyFill="1" applyBorder="1" applyAlignment="1">
      <alignment vertical="center"/>
    </xf>
    <xf numFmtId="0" fontId="13" fillId="3" borderId="36" xfId="0" applyFont="1" applyFill="1" applyBorder="1" applyAlignment="1">
      <alignment vertical="center"/>
    </xf>
    <xf numFmtId="0" fontId="15" fillId="3" borderId="43" xfId="0" applyFont="1" applyFill="1" applyBorder="1" applyAlignment="1">
      <alignment vertical="center" wrapText="1"/>
    </xf>
    <xf numFmtId="0" fontId="17" fillId="3" borderId="0" xfId="0" applyFont="1" applyFill="1"/>
    <xf numFmtId="0" fontId="15" fillId="3" borderId="0" xfId="6" quotePrefix="1" applyFont="1" applyFill="1" applyAlignment="1" applyProtection="1">
      <alignment vertical="center" wrapText="1"/>
      <protection locked="0"/>
    </xf>
    <xf numFmtId="0" fontId="12" fillId="3" borderId="22" xfId="0" applyFont="1" applyFill="1" applyBorder="1" applyAlignment="1">
      <alignment vertical="center"/>
    </xf>
    <xf numFmtId="0" fontId="12" fillId="3" borderId="24" xfId="0" applyFont="1" applyFill="1" applyBorder="1" applyAlignment="1">
      <alignment vertical="center"/>
    </xf>
    <xf numFmtId="4" fontId="18" fillId="3" borderId="17" xfId="0" applyNumberFormat="1" applyFont="1" applyFill="1" applyBorder="1" applyAlignment="1">
      <alignment horizontal="center" vertical="center"/>
    </xf>
    <xf numFmtId="0" fontId="42" fillId="3" borderId="0" xfId="0" applyFont="1" applyFill="1"/>
    <xf numFmtId="49" fontId="42" fillId="3" borderId="0" xfId="0" applyNumberFormat="1" applyFont="1" applyFill="1"/>
    <xf numFmtId="0" fontId="42" fillId="3" borderId="0" xfId="0" applyFont="1" applyFill="1" applyAlignment="1">
      <alignment wrapText="1"/>
    </xf>
    <xf numFmtId="4" fontId="42" fillId="3" borderId="0" xfId="0" applyNumberFormat="1" applyFont="1" applyFill="1"/>
    <xf numFmtId="9" fontId="42" fillId="3" borderId="0" xfId="0" applyNumberFormat="1" applyFont="1" applyFill="1"/>
    <xf numFmtId="10" fontId="42" fillId="3" borderId="0" xfId="0" applyNumberFormat="1" applyFont="1" applyFill="1"/>
    <xf numFmtId="14" fontId="42" fillId="3" borderId="0" xfId="0" applyNumberFormat="1" applyFont="1" applyFill="1"/>
    <xf numFmtId="0" fontId="42" fillId="3" borderId="0" xfId="0" applyFont="1" applyFill="1" applyAlignment="1">
      <alignment horizontal="left" wrapText="1"/>
    </xf>
    <xf numFmtId="0" fontId="8" fillId="3" borderId="0" xfId="0" applyFont="1" applyFill="1" applyAlignment="1">
      <alignment wrapText="1"/>
    </xf>
    <xf numFmtId="9" fontId="8" fillId="3" borderId="0" xfId="0" applyNumberFormat="1" applyFont="1" applyFill="1"/>
    <xf numFmtId="165" fontId="12" fillId="3" borderId="1" xfId="0" applyNumberFormat="1" applyFont="1" applyFill="1" applyBorder="1" applyAlignment="1">
      <alignment horizontal="center" vertical="center"/>
    </xf>
    <xf numFmtId="0" fontId="18" fillId="3" borderId="1" xfId="0" applyFont="1" applyFill="1" applyBorder="1" applyAlignment="1">
      <alignment horizontal="left" vertical="center"/>
    </xf>
    <xf numFmtId="165" fontId="18" fillId="3" borderId="1" xfId="0" applyNumberFormat="1" applyFont="1" applyFill="1" applyBorder="1" applyAlignment="1">
      <alignment horizontal="center" vertical="center"/>
    </xf>
    <xf numFmtId="3" fontId="18" fillId="3" borderId="0" xfId="0" applyNumberFormat="1" applyFont="1" applyFill="1"/>
    <xf numFmtId="4" fontId="12" fillId="3" borderId="0" xfId="0" applyNumberFormat="1" applyFont="1" applyFill="1"/>
    <xf numFmtId="0" fontId="18" fillId="3" borderId="0" xfId="0" applyFont="1" applyFill="1" applyAlignment="1">
      <alignment vertical="top"/>
    </xf>
    <xf numFmtId="3" fontId="12" fillId="3" borderId="0" xfId="0" applyNumberFormat="1" applyFont="1" applyFill="1"/>
    <xf numFmtId="14" fontId="18" fillId="3" borderId="18" xfId="0" applyNumberFormat="1" applyFont="1" applyFill="1" applyBorder="1" applyAlignment="1">
      <alignment horizontal="center" vertical="center"/>
    </xf>
    <xf numFmtId="4" fontId="18" fillId="3" borderId="20" xfId="0" applyNumberFormat="1" applyFont="1" applyFill="1" applyBorder="1" applyAlignment="1">
      <alignment horizontal="center" vertical="center"/>
    </xf>
    <xf numFmtId="0" fontId="18" fillId="3" borderId="1" xfId="0" applyFont="1" applyFill="1" applyBorder="1" applyAlignment="1">
      <alignment horizontal="right" vertical="top"/>
    </xf>
    <xf numFmtId="9" fontId="18" fillId="3" borderId="1" xfId="0" applyNumberFormat="1" applyFont="1" applyFill="1" applyBorder="1" applyAlignment="1">
      <alignment horizontal="right" vertical="top"/>
    </xf>
    <xf numFmtId="0" fontId="41" fillId="3" borderId="0" xfId="0" applyFont="1" applyFill="1" applyAlignment="1">
      <alignment vertical="top"/>
    </xf>
    <xf numFmtId="10" fontId="18" fillId="3" borderId="1" xfId="0" applyNumberFormat="1" applyFont="1" applyFill="1" applyBorder="1" applyAlignment="1">
      <alignment horizontal="center" vertical="center"/>
    </xf>
    <xf numFmtId="4" fontId="18" fillId="3" borderId="1" xfId="0" applyNumberFormat="1" applyFont="1" applyFill="1" applyBorder="1" applyAlignment="1">
      <alignment vertical="center"/>
    </xf>
    <xf numFmtId="10" fontId="18" fillId="3" borderId="1" xfId="9" applyNumberFormat="1" applyFont="1" applyFill="1" applyBorder="1" applyAlignment="1">
      <alignment horizontal="center" vertical="center"/>
    </xf>
    <xf numFmtId="4" fontId="18" fillId="3" borderId="3" xfId="0" applyNumberFormat="1" applyFont="1" applyFill="1" applyBorder="1" applyAlignment="1">
      <alignment horizontal="center" vertical="center"/>
    </xf>
    <xf numFmtId="10" fontId="18" fillId="3" borderId="3" xfId="9" applyNumberFormat="1" applyFont="1" applyFill="1" applyBorder="1" applyAlignment="1">
      <alignment horizontal="center" vertical="center"/>
    </xf>
    <xf numFmtId="10" fontId="18" fillId="3" borderId="3" xfId="0" applyNumberFormat="1" applyFont="1" applyFill="1" applyBorder="1" applyAlignment="1">
      <alignment horizontal="center" vertical="center"/>
    </xf>
    <xf numFmtId="4" fontId="12" fillId="3" borderId="2" xfId="0" applyNumberFormat="1" applyFont="1" applyFill="1" applyBorder="1" applyAlignment="1">
      <alignment horizontal="center" vertical="center"/>
    </xf>
    <xf numFmtId="2" fontId="18" fillId="3" borderId="0" xfId="0" applyNumberFormat="1" applyFont="1" applyFill="1"/>
    <xf numFmtId="0" fontId="8" fillId="3" borderId="7" xfId="0" applyFont="1" applyFill="1" applyBorder="1" applyAlignment="1">
      <alignment horizontal="center" vertical="center"/>
    </xf>
    <xf numFmtId="164" fontId="8" fillId="3" borderId="0" xfId="0" applyNumberFormat="1" applyFont="1" applyFill="1"/>
    <xf numFmtId="4" fontId="18" fillId="3" borderId="2" xfId="0" applyNumberFormat="1" applyFont="1" applyFill="1" applyBorder="1" applyAlignment="1">
      <alignment horizontal="center" vertical="center"/>
    </xf>
    <xf numFmtId="43" fontId="18" fillId="3" borderId="2" xfId="11" applyFont="1" applyFill="1" applyBorder="1" applyAlignment="1">
      <alignment horizontal="left" vertical="center"/>
    </xf>
    <xf numFmtId="0" fontId="12" fillId="3" borderId="19" xfId="0" applyFont="1" applyFill="1" applyBorder="1" applyAlignment="1">
      <alignment horizontal="left"/>
    </xf>
    <xf numFmtId="4" fontId="12" fillId="3" borderId="4" xfId="0" applyNumberFormat="1" applyFont="1" applyFill="1" applyBorder="1" applyAlignment="1">
      <alignment horizontal="center" vertical="center"/>
    </xf>
    <xf numFmtId="0" fontId="16" fillId="3" borderId="0" xfId="4" applyFont="1" applyFill="1" applyAlignment="1" applyProtection="1">
      <alignment horizontal="center" vertical="top" wrapText="1"/>
      <protection locked="0"/>
    </xf>
    <xf numFmtId="49" fontId="18" fillId="3" borderId="1" xfId="0" applyNumberFormat="1" applyFont="1" applyFill="1" applyBorder="1" applyAlignment="1">
      <alignment vertical="center" wrapText="1" readingOrder="1"/>
    </xf>
    <xf numFmtId="43" fontId="18" fillId="3" borderId="1" xfId="11" applyFont="1" applyFill="1" applyBorder="1" applyAlignment="1">
      <alignment vertical="center" wrapText="1" readingOrder="1"/>
    </xf>
    <xf numFmtId="4" fontId="18" fillId="3" borderId="1" xfId="0" applyNumberFormat="1" applyFont="1" applyFill="1" applyBorder="1" applyAlignment="1">
      <alignment horizontal="center" vertical="center" wrapText="1" readingOrder="1"/>
    </xf>
    <xf numFmtId="0" fontId="39" fillId="3" borderId="1" xfId="0" applyFont="1" applyFill="1" applyBorder="1" applyAlignment="1">
      <alignment vertical="center"/>
    </xf>
    <xf numFmtId="0" fontId="39"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41" fillId="3" borderId="1" xfId="0" applyFont="1" applyFill="1" applyBorder="1" applyAlignment="1">
      <alignment vertical="center"/>
    </xf>
    <xf numFmtId="0" fontId="41" fillId="3" borderId="1" xfId="0" applyFont="1" applyFill="1" applyBorder="1" applyAlignment="1">
      <alignment horizontal="center" vertical="center" wrapText="1"/>
    </xf>
    <xf numFmtId="0" fontId="41" fillId="3" borderId="1" xfId="0" applyFont="1" applyFill="1" applyBorder="1" applyAlignment="1">
      <alignment horizontal="center" vertical="center"/>
    </xf>
    <xf numFmtId="3" fontId="12" fillId="3" borderId="1" xfId="0" applyNumberFormat="1" applyFont="1" applyFill="1" applyBorder="1" applyAlignment="1">
      <alignment horizontal="center" vertical="center"/>
    </xf>
    <xf numFmtId="3" fontId="12"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16" fontId="18" fillId="3" borderId="0" xfId="0" applyNumberFormat="1" applyFont="1" applyFill="1"/>
    <xf numFmtId="0" fontId="14" fillId="3" borderId="0" xfId="0" applyFont="1" applyFill="1" applyProtection="1">
      <protection locked="0"/>
    </xf>
    <xf numFmtId="10" fontId="44" fillId="3" borderId="0" xfId="0" applyNumberFormat="1" applyFont="1" applyFill="1"/>
    <xf numFmtId="0" fontId="12" fillId="5" borderId="25" xfId="0" applyFont="1" applyFill="1" applyBorder="1" applyAlignment="1">
      <alignment vertical="center" wrapText="1"/>
    </xf>
    <xf numFmtId="4" fontId="12" fillId="5" borderId="1" xfId="0" applyNumberFormat="1" applyFont="1" applyFill="1" applyBorder="1" applyAlignment="1">
      <alignment horizontal="center" vertical="center" wrapText="1"/>
    </xf>
    <xf numFmtId="0" fontId="25" fillId="4" borderId="1" xfId="0" applyFont="1" applyFill="1" applyBorder="1" applyAlignment="1">
      <alignment vertical="center"/>
    </xf>
    <xf numFmtId="0" fontId="25"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39" fontId="25" fillId="4" borderId="1" xfId="11" applyNumberFormat="1" applyFont="1" applyFill="1" applyBorder="1" applyAlignment="1">
      <alignment horizontal="center" vertical="center"/>
    </xf>
    <xf numFmtId="0" fontId="0" fillId="3" borderId="0" xfId="0" applyFont="1" applyFill="1"/>
    <xf numFmtId="4" fontId="29" fillId="4" borderId="1" xfId="0" applyNumberFormat="1" applyFont="1" applyFill="1" applyBorder="1" applyAlignment="1">
      <alignment horizontal="center" vertical="center"/>
    </xf>
    <xf numFmtId="0" fontId="12" fillId="5" borderId="25" xfId="0" applyFont="1" applyFill="1" applyBorder="1" applyAlignment="1">
      <alignment vertical="center"/>
    </xf>
    <xf numFmtId="4" fontId="12" fillId="5" borderId="2" xfId="0" applyNumberFormat="1" applyFont="1" applyFill="1" applyBorder="1" applyAlignment="1">
      <alignment horizontal="center" vertical="center"/>
    </xf>
    <xf numFmtId="4" fontId="29" fillId="4" borderId="6" xfId="0" applyNumberFormat="1" applyFont="1" applyFill="1" applyBorder="1" applyAlignment="1">
      <alignment horizontal="center" vertical="center"/>
    </xf>
    <xf numFmtId="0" fontId="46" fillId="4" borderId="6" xfId="0" applyFont="1" applyFill="1" applyBorder="1" applyAlignment="1">
      <alignment horizontal="center" vertical="center"/>
    </xf>
    <xf numFmtId="2" fontId="46" fillId="4" borderId="6" xfId="0" applyNumberFormat="1" applyFont="1" applyFill="1" applyBorder="1" applyAlignment="1">
      <alignment horizontal="center" vertical="center"/>
    </xf>
    <xf numFmtId="164" fontId="46" fillId="4" borderId="2" xfId="0" applyNumberFormat="1" applyFont="1" applyFill="1" applyBorder="1" applyAlignment="1">
      <alignment horizontal="center" vertical="center"/>
    </xf>
    <xf numFmtId="4" fontId="29" fillId="4" borderId="2" xfId="0" applyNumberFormat="1" applyFont="1" applyFill="1" applyBorder="1" applyAlignment="1">
      <alignment horizontal="center" vertical="center"/>
    </xf>
    <xf numFmtId="2" fontId="46" fillId="4" borderId="2" xfId="0" applyNumberFormat="1" applyFont="1" applyFill="1" applyBorder="1" applyAlignment="1">
      <alignment horizontal="center" vertical="center"/>
    </xf>
    <xf numFmtId="165" fontId="29" fillId="4" borderId="1" xfId="0" applyNumberFormat="1" applyFont="1" applyFill="1" applyBorder="1" applyAlignment="1">
      <alignment horizontal="center" vertical="center"/>
    </xf>
    <xf numFmtId="165" fontId="29" fillId="3" borderId="0" xfId="0" applyNumberFormat="1" applyFont="1" applyFill="1" applyBorder="1" applyAlignment="1">
      <alignment horizontal="center" vertical="center"/>
    </xf>
    <xf numFmtId="0" fontId="12" fillId="5" borderId="36" xfId="0" applyFont="1" applyFill="1" applyBorder="1" applyAlignment="1">
      <alignment vertical="center"/>
    </xf>
    <xf numFmtId="165" fontId="12" fillId="5" borderId="1" xfId="0" applyNumberFormat="1" applyFont="1" applyFill="1" applyBorder="1" applyAlignment="1">
      <alignment horizontal="center" vertical="center"/>
    </xf>
    <xf numFmtId="0" fontId="29" fillId="4" borderId="22" xfId="0" applyFont="1" applyFill="1" applyBorder="1" applyAlignment="1">
      <alignment vertical="center"/>
    </xf>
    <xf numFmtId="0" fontId="29" fillId="4" borderId="24" xfId="0" applyFont="1" applyFill="1" applyBorder="1" applyAlignment="1">
      <alignment vertical="center"/>
    </xf>
    <xf numFmtId="0" fontId="45" fillId="4" borderId="0" xfId="0" applyFont="1" applyFill="1"/>
    <xf numFmtId="4" fontId="29" fillId="4" borderId="17" xfId="0" applyNumberFormat="1" applyFont="1" applyFill="1" applyBorder="1" applyAlignment="1">
      <alignment horizontal="center" vertical="center"/>
    </xf>
    <xf numFmtId="0" fontId="46" fillId="4" borderId="25" xfId="0" applyFont="1" applyFill="1" applyBorder="1" applyAlignment="1">
      <alignment vertical="center"/>
    </xf>
    <xf numFmtId="0" fontId="18" fillId="5" borderId="25" xfId="0" applyFont="1" applyFill="1" applyBorder="1" applyAlignment="1">
      <alignment vertical="center"/>
    </xf>
    <xf numFmtId="4" fontId="18" fillId="5" borderId="1" xfId="0" applyNumberFormat="1" applyFont="1" applyFill="1" applyBorder="1" applyAlignment="1">
      <alignment horizontal="center" vertical="center"/>
    </xf>
    <xf numFmtId="3" fontId="29" fillId="4" borderId="8" xfId="0" applyNumberFormat="1" applyFont="1" applyFill="1" applyBorder="1" applyAlignment="1">
      <alignment vertical="center"/>
    </xf>
    <xf numFmtId="0" fontId="29" fillId="4" borderId="25" xfId="0" applyFont="1" applyFill="1" applyBorder="1" applyAlignment="1">
      <alignment horizontal="center" vertical="center" wrapText="1"/>
    </xf>
    <xf numFmtId="0" fontId="12" fillId="4" borderId="8" xfId="0" applyFont="1" applyFill="1" applyBorder="1" applyAlignment="1">
      <alignment vertical="center"/>
    </xf>
    <xf numFmtId="0" fontId="46" fillId="4" borderId="28" xfId="0" applyFont="1" applyFill="1" applyBorder="1" applyAlignment="1">
      <alignment vertical="center"/>
    </xf>
    <xf numFmtId="0" fontId="12" fillId="3" borderId="1" xfId="0" applyFont="1" applyFill="1" applyBorder="1" applyAlignment="1">
      <alignment horizontal="center" vertical="center" wrapText="1"/>
    </xf>
    <xf numFmtId="49" fontId="18" fillId="3" borderId="1" xfId="0" applyNumberFormat="1" applyFont="1" applyFill="1" applyBorder="1" applyAlignment="1">
      <alignment horizontal="left" vertical="center" wrapText="1"/>
    </xf>
    <xf numFmtId="0" fontId="29" fillId="4" borderId="1" xfId="0" applyFont="1" applyFill="1" applyBorder="1" applyAlignment="1">
      <alignment horizontal="center" vertical="center" wrapText="1"/>
    </xf>
    <xf numFmtId="49" fontId="18" fillId="3" borderId="1" xfId="0" applyNumberFormat="1" applyFont="1" applyFill="1" applyBorder="1" applyAlignment="1">
      <alignment horizontal="center" vertical="center"/>
    </xf>
    <xf numFmtId="49" fontId="18" fillId="3" borderId="1" xfId="0" applyNumberFormat="1" applyFont="1" applyFill="1" applyBorder="1" applyAlignment="1">
      <alignment horizontal="left" vertical="center"/>
    </xf>
    <xf numFmtId="3" fontId="12" fillId="3" borderId="0" xfId="0" applyNumberFormat="1" applyFont="1" applyFill="1" applyAlignment="1">
      <alignment horizontal="center" vertical="center"/>
    </xf>
    <xf numFmtId="0" fontId="18" fillId="3" borderId="0" xfId="0" applyFont="1" applyFill="1" applyAlignment="1">
      <alignment vertical="center"/>
    </xf>
    <xf numFmtId="0" fontId="8" fillId="3" borderId="7" xfId="0" applyFont="1" applyFill="1" applyBorder="1"/>
    <xf numFmtId="0" fontId="8" fillId="3" borderId="7" xfId="0" applyFont="1" applyFill="1" applyBorder="1" applyAlignment="1">
      <alignment horizontal="center"/>
    </xf>
    <xf numFmtId="0" fontId="18" fillId="3" borderId="1" xfId="0" applyFont="1" applyFill="1" applyBorder="1"/>
    <xf numFmtId="3" fontId="8" fillId="3" borderId="7" xfId="0" applyNumberFormat="1" applyFont="1" applyFill="1" applyBorder="1"/>
    <xf numFmtId="0" fontId="47" fillId="3" borderId="0" xfId="0" applyFont="1" applyFill="1" applyAlignment="1">
      <alignment horizontal="left" vertical="center" wrapText="1"/>
    </xf>
    <xf numFmtId="0" fontId="44" fillId="3" borderId="0" xfId="0" applyFont="1" applyFill="1"/>
    <xf numFmtId="0" fontId="29" fillId="4" borderId="1" xfId="0" applyFont="1" applyFill="1" applyBorder="1" applyAlignment="1">
      <alignment horizontal="left" vertical="center"/>
    </xf>
    <xf numFmtId="0" fontId="12" fillId="3" borderId="0" xfId="0" applyFont="1" applyFill="1" applyAlignment="1">
      <alignment horizontal="left" vertical="center"/>
    </xf>
    <xf numFmtId="0" fontId="14" fillId="3" borderId="0" xfId="0" applyFont="1" applyFill="1" applyAlignment="1" applyProtection="1">
      <alignment wrapText="1"/>
      <protection locked="0"/>
    </xf>
    <xf numFmtId="0" fontId="15" fillId="3" borderId="0" xfId="8" quotePrefix="1" applyFont="1" applyFill="1" applyAlignment="1" applyProtection="1">
      <alignment horizontal="left" wrapText="1"/>
      <protection locked="0"/>
    </xf>
    <xf numFmtId="0" fontId="39" fillId="3" borderId="0" xfId="0" applyFont="1" applyFill="1"/>
    <xf numFmtId="0" fontId="34" fillId="3" borderId="1" xfId="0" applyFont="1" applyFill="1" applyBorder="1" applyAlignment="1" applyProtection="1">
      <alignment wrapText="1"/>
      <protection locked="0"/>
    </xf>
    <xf numFmtId="0" fontId="33" fillId="3" borderId="1" xfId="0" applyFont="1" applyFill="1" applyBorder="1" applyAlignment="1" applyProtection="1">
      <alignment wrapText="1"/>
      <protection locked="0"/>
    </xf>
    <xf numFmtId="4" fontId="33" fillId="3" borderId="1" xfId="0" applyNumberFormat="1" applyFont="1" applyFill="1" applyBorder="1" applyAlignment="1" applyProtection="1">
      <alignment horizontal="right" wrapText="1"/>
      <protection locked="0"/>
    </xf>
    <xf numFmtId="0" fontId="35" fillId="3" borderId="0" xfId="0" applyFont="1" applyFill="1" applyProtection="1">
      <protection hidden="1"/>
    </xf>
    <xf numFmtId="0" fontId="2" fillId="3" borderId="0" xfId="0" applyFont="1" applyFill="1" applyProtection="1">
      <protection hidden="1"/>
    </xf>
    <xf numFmtId="0" fontId="2" fillId="3" borderId="0" xfId="0" applyFont="1" applyFill="1" applyProtection="1">
      <protection locked="0"/>
    </xf>
    <xf numFmtId="0" fontId="15" fillId="3" borderId="0" xfId="0" applyFont="1" applyFill="1" applyAlignment="1">
      <alignment vertical="center" wrapText="1"/>
    </xf>
    <xf numFmtId="0" fontId="48" fillId="4" borderId="25" xfId="0" applyFont="1" applyFill="1" applyBorder="1" applyAlignment="1">
      <alignment vertical="center"/>
    </xf>
    <xf numFmtId="4" fontId="48" fillId="4" borderId="1" xfId="0" applyNumberFormat="1" applyFont="1" applyFill="1" applyBorder="1" applyAlignment="1">
      <alignment horizontal="center" vertical="center"/>
    </xf>
    <xf numFmtId="0" fontId="0" fillId="0" borderId="0" xfId="0"/>
    <xf numFmtId="0" fontId="8" fillId="3" borderId="5" xfId="0" applyFont="1" applyFill="1" applyBorder="1"/>
    <xf numFmtId="0" fontId="8" fillId="3" borderId="8" xfId="0" applyFont="1" applyFill="1" applyBorder="1"/>
    <xf numFmtId="0" fontId="8" fillId="3" borderId="4" xfId="0" applyFont="1" applyFill="1" applyBorder="1"/>
    <xf numFmtId="0" fontId="27" fillId="0" borderId="0" xfId="0" applyFont="1" applyAlignment="1">
      <alignment horizontal="center" vertical="center" wrapText="1"/>
    </xf>
    <xf numFmtId="49" fontId="3" fillId="3" borderId="0" xfId="0" quotePrefix="1" applyNumberFormat="1" applyFont="1" applyFill="1" applyAlignment="1" applyProtection="1">
      <alignment vertical="center"/>
      <protection locked="0"/>
    </xf>
    <xf numFmtId="0" fontId="34" fillId="3" borderId="2" xfId="0" applyFont="1" applyFill="1" applyBorder="1" applyAlignment="1" applyProtection="1">
      <alignment wrapText="1"/>
      <protection locked="0"/>
    </xf>
    <xf numFmtId="0" fontId="37" fillId="4" borderId="3" xfId="0" applyFont="1" applyFill="1" applyBorder="1" applyProtection="1">
      <protection hidden="1"/>
    </xf>
    <xf numFmtId="0" fontId="12" fillId="3" borderId="0" xfId="0" applyFont="1" applyFill="1" applyAlignment="1">
      <alignment horizontal="left" vertical="center"/>
    </xf>
    <xf numFmtId="0" fontId="12" fillId="3" borderId="0" xfId="0" applyFont="1" applyFill="1" applyAlignment="1">
      <alignment vertical="center"/>
    </xf>
    <xf numFmtId="0" fontId="29" fillId="4" borderId="8" xfId="0" applyFont="1" applyFill="1" applyBorder="1" applyAlignment="1">
      <alignment horizontal="center" vertical="center"/>
    </xf>
    <xf numFmtId="0" fontId="0" fillId="0" borderId="0" xfId="0"/>
    <xf numFmtId="0" fontId="0" fillId="0" borderId="16" xfId="0" applyBorder="1"/>
    <xf numFmtId="0" fontId="0" fillId="0" borderId="44" xfId="0" applyBorder="1"/>
    <xf numFmtId="0" fontId="0" fillId="0" borderId="45" xfId="0" applyBorder="1"/>
    <xf numFmtId="0" fontId="0" fillId="0" borderId="7" xfId="0" applyBorder="1"/>
    <xf numFmtId="0" fontId="0" fillId="0" borderId="30" xfId="0" applyBorder="1"/>
    <xf numFmtId="0" fontId="0" fillId="0" borderId="46" xfId="0" applyBorder="1"/>
    <xf numFmtId="0" fontId="0" fillId="0" borderId="19" xfId="0" applyBorder="1"/>
    <xf numFmtId="0" fontId="0" fillId="0" borderId="9" xfId="0" applyBorder="1"/>
    <xf numFmtId="0" fontId="0" fillId="0" borderId="0" xfId="0" applyAlignment="1">
      <alignment horizont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2" fillId="0" borderId="0" xfId="0" applyFont="1" applyAlignment="1">
      <alignment vertical="center"/>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0" fontId="23" fillId="4" borderId="21" xfId="0" applyFont="1" applyFill="1" applyBorder="1" applyAlignment="1">
      <alignment horizontal="center" vertical="center"/>
    </xf>
    <xf numFmtId="0" fontId="23" fillId="4" borderId="22" xfId="0" applyFont="1" applyFill="1" applyBorder="1" applyAlignment="1">
      <alignment horizontal="center" vertical="center"/>
    </xf>
    <xf numFmtId="0" fontId="23" fillId="4" borderId="23" xfId="0" applyFont="1" applyFill="1" applyBorder="1" applyAlignment="1">
      <alignment horizontal="center" vertical="center"/>
    </xf>
    <xf numFmtId="0" fontId="11" fillId="0" borderId="3" xfId="0" applyFont="1" applyBorder="1" applyAlignment="1">
      <alignment horizontal="left" vertical="center" wrapText="1"/>
    </xf>
    <xf numFmtId="0" fontId="0" fillId="0" borderId="2" xfId="0" applyBorder="1" applyAlignment="1">
      <alignment horizontal="left" vertical="center" wrapText="1"/>
    </xf>
    <xf numFmtId="0" fontId="24" fillId="0" borderId="1" xfId="0" applyFont="1" applyBorder="1" applyAlignment="1">
      <alignment horizontal="center" vertical="center"/>
    </xf>
    <xf numFmtId="0" fontId="11" fillId="0" borderId="3" xfId="0" applyFont="1" applyBorder="1" applyAlignment="1">
      <alignment horizontal="center"/>
    </xf>
    <xf numFmtId="0" fontId="11" fillId="0" borderId="5" xfId="0"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0" fontId="29" fillId="4" borderId="47" xfId="0" applyFont="1" applyFill="1" applyBorder="1" applyAlignment="1">
      <alignment horizontal="left" vertical="center"/>
    </xf>
    <xf numFmtId="0" fontId="29" fillId="4" borderId="44" xfId="0" applyFont="1" applyFill="1" applyBorder="1" applyAlignment="1">
      <alignment horizontal="left" vertical="center"/>
    </xf>
    <xf numFmtId="0" fontId="10" fillId="0" borderId="1" xfId="0" applyFont="1" applyBorder="1" applyAlignment="1">
      <alignment horizontal="center"/>
    </xf>
    <xf numFmtId="0" fontId="11" fillId="0" borderId="1" xfId="0" applyFont="1" applyBorder="1" applyAlignment="1">
      <alignment horizontal="center"/>
    </xf>
    <xf numFmtId="0" fontId="32" fillId="0" borderId="21" xfId="0" applyFont="1" applyBorder="1" applyAlignment="1">
      <alignment vertical="center"/>
    </xf>
    <xf numFmtId="0" fontId="32" fillId="0" borderId="22" xfId="0" applyFont="1" applyBorder="1" applyAlignment="1">
      <alignment vertical="center"/>
    </xf>
    <xf numFmtId="0" fontId="0" fillId="0" borderId="23" xfId="0" applyBorder="1" applyAlignment="1"/>
    <xf numFmtId="0" fontId="21" fillId="0" borderId="5" xfId="0" applyFont="1" applyBorder="1" applyAlignment="1">
      <alignment vertical="center" wrapText="1"/>
    </xf>
    <xf numFmtId="0" fontId="0" fillId="0" borderId="4" xfId="0" applyBorder="1" applyAlignment="1"/>
    <xf numFmtId="0" fontId="25" fillId="4" borderId="7" xfId="0" applyFont="1" applyFill="1" applyBorder="1" applyAlignment="1">
      <alignment horizontal="left" vertical="center"/>
    </xf>
    <xf numFmtId="0" fontId="25" fillId="4" borderId="0" xfId="0" applyFont="1" applyFill="1" applyAlignment="1">
      <alignment horizontal="left" vertical="center"/>
    </xf>
    <xf numFmtId="0" fontId="28" fillId="0" borderId="5" xfId="0" applyFont="1" applyBorder="1" applyAlignment="1">
      <alignment horizontal="center" vertical="center"/>
    </xf>
    <xf numFmtId="0" fontId="28" fillId="0" borderId="8" xfId="0" applyFont="1" applyBorder="1" applyAlignment="1">
      <alignment horizontal="center" vertical="center"/>
    </xf>
    <xf numFmtId="0" fontId="28" fillId="0" borderId="4" xfId="0" applyFont="1" applyBorder="1" applyAlignment="1">
      <alignment horizontal="center" vertical="center"/>
    </xf>
    <xf numFmtId="49" fontId="11" fillId="0" borderId="5" xfId="0" applyNumberFormat="1" applyFont="1" applyBorder="1" applyAlignment="1">
      <alignment horizontal="center"/>
    </xf>
    <xf numFmtId="49" fontId="11" fillId="0" borderId="4" xfId="0" applyNumberFormat="1" applyFont="1" applyBorder="1" applyAlignment="1">
      <alignment horizontal="center"/>
    </xf>
    <xf numFmtId="0" fontId="30" fillId="0" borderId="5" xfId="1" applyFont="1" applyBorder="1" applyAlignment="1" applyProtection="1">
      <alignment horizontal="center"/>
    </xf>
    <xf numFmtId="0" fontId="30" fillId="0" borderId="4" xfId="1" applyFont="1" applyBorder="1" applyAlignment="1" applyProtection="1">
      <alignment horizontal="center"/>
    </xf>
    <xf numFmtId="0" fontId="11" fillId="0" borderId="49" xfId="0" applyFont="1" applyBorder="1" applyAlignment="1">
      <alignment horizontal="left" vertical="center" wrapText="1"/>
    </xf>
    <xf numFmtId="0" fontId="11" fillId="0" borderId="2" xfId="0" applyFont="1" applyBorder="1" applyAlignment="1">
      <alignment horizontal="left" vertical="center" wrapText="1"/>
    </xf>
    <xf numFmtId="0" fontId="24" fillId="0" borderId="5" xfId="0" applyFont="1" applyBorder="1" applyAlignment="1">
      <alignment horizontal="center" vertical="center"/>
    </xf>
    <xf numFmtId="0" fontId="24" fillId="0" borderId="4" xfId="0" applyFont="1" applyBorder="1" applyAlignment="1">
      <alignment horizontal="center" vertical="center"/>
    </xf>
    <xf numFmtId="0" fontId="12" fillId="3" borderId="0" xfId="0" applyFont="1" applyFill="1" applyAlignment="1">
      <alignment vertical="center"/>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0" fontId="15" fillId="3" borderId="24" xfId="0" applyFont="1" applyFill="1" applyBorder="1" applyAlignment="1">
      <alignment vertical="center" wrapText="1"/>
    </xf>
    <xf numFmtId="0" fontId="13" fillId="3" borderId="21" xfId="0" applyFont="1" applyFill="1" applyBorder="1" applyAlignment="1">
      <alignment vertical="center"/>
    </xf>
    <xf numFmtId="0" fontId="13" fillId="3" borderId="22" xfId="0" applyFont="1" applyFill="1" applyBorder="1" applyAlignment="1">
      <alignment vertical="center"/>
    </xf>
    <xf numFmtId="0" fontId="13" fillId="3" borderId="24" xfId="0" applyFont="1" applyFill="1" applyBorder="1" applyAlignment="1">
      <alignment vertical="center"/>
    </xf>
    <xf numFmtId="0" fontId="29" fillId="4" borderId="29" xfId="0" applyFont="1" applyFill="1" applyBorder="1" applyAlignment="1">
      <alignment horizontal="center" vertical="center"/>
    </xf>
    <xf numFmtId="0" fontId="29" fillId="4" borderId="0" xfId="0" applyFont="1" applyFill="1" applyAlignment="1">
      <alignment horizontal="center" vertical="center"/>
    </xf>
    <xf numFmtId="0" fontId="29" fillId="4" borderId="30" xfId="0" applyFont="1" applyFill="1" applyBorder="1" applyAlignment="1">
      <alignment horizontal="center" vertical="center"/>
    </xf>
    <xf numFmtId="0" fontId="29" fillId="4" borderId="31" xfId="0" applyFont="1" applyFill="1" applyBorder="1" applyAlignment="1">
      <alignment vertical="center"/>
    </xf>
    <xf numFmtId="0" fontId="45" fillId="4" borderId="25" xfId="0" applyFont="1" applyFill="1" applyBorder="1" applyAlignment="1">
      <alignment vertical="center"/>
    </xf>
    <xf numFmtId="0" fontId="29" fillId="4" borderId="31" xfId="0" applyFont="1" applyFill="1" applyBorder="1" applyAlignment="1">
      <alignment horizontal="center" vertical="center"/>
    </xf>
    <xf numFmtId="0" fontId="45" fillId="4" borderId="25" xfId="0" applyFont="1" applyFill="1" applyBorder="1" applyAlignment="1">
      <alignment horizontal="center" vertical="center"/>
    </xf>
    <xf numFmtId="0" fontId="36" fillId="3" borderId="0" xfId="0" applyFont="1" applyFill="1" applyAlignment="1" applyProtection="1">
      <alignment horizontal="left"/>
      <protection locked="0"/>
    </xf>
    <xf numFmtId="0" fontId="38" fillId="4" borderId="5" xfId="0" quotePrefix="1" applyFont="1" applyFill="1" applyBorder="1" applyAlignment="1" applyProtection="1">
      <alignment horizontal="center" wrapText="1"/>
      <protection hidden="1"/>
    </xf>
    <xf numFmtId="0" fontId="45" fillId="4" borderId="8" xfId="0" applyFont="1" applyFill="1" applyBorder="1" applyAlignment="1">
      <alignment horizontal="center" wrapText="1"/>
    </xf>
    <xf numFmtId="0" fontId="37" fillId="4" borderId="1" xfId="0" applyFont="1" applyFill="1" applyBorder="1" applyAlignment="1" applyProtection="1">
      <alignment horizontal="center" vertical="center"/>
      <protection hidden="1"/>
    </xf>
    <xf numFmtId="0" fontId="45" fillId="4" borderId="1" xfId="0" applyFont="1" applyFill="1" applyBorder="1" applyAlignment="1">
      <alignment horizontal="center" vertical="center"/>
    </xf>
    <xf numFmtId="0" fontId="38" fillId="4" borderId="3" xfId="0" applyFont="1" applyFill="1" applyBorder="1" applyAlignment="1" applyProtection="1">
      <alignment horizontal="center" vertical="center" wrapText="1"/>
      <protection hidden="1"/>
    </xf>
    <xf numFmtId="0" fontId="45" fillId="4" borderId="2" xfId="0" applyFont="1" applyFill="1" applyBorder="1" applyAlignment="1">
      <alignment horizontal="center" vertical="center" wrapText="1"/>
    </xf>
    <xf numFmtId="0" fontId="38" fillId="4" borderId="49" xfId="0" applyFont="1" applyFill="1" applyBorder="1" applyAlignment="1" applyProtection="1">
      <alignment horizontal="center" vertical="center" wrapText="1"/>
      <protection hidden="1"/>
    </xf>
    <xf numFmtId="0" fontId="38" fillId="4" borderId="2" xfId="0" applyFont="1" applyFill="1" applyBorder="1" applyAlignment="1" applyProtection="1">
      <alignment horizontal="center" vertical="center" wrapText="1"/>
      <protection hidden="1"/>
    </xf>
    <xf numFmtId="0" fontId="38" fillId="4" borderId="45" xfId="0" applyFont="1" applyFill="1" applyBorder="1" applyAlignment="1" applyProtection="1">
      <alignment horizontal="center" vertical="center" wrapText="1"/>
      <protection hidden="1"/>
    </xf>
    <xf numFmtId="0" fontId="38" fillId="4" borderId="9" xfId="0" applyFont="1" applyFill="1" applyBorder="1" applyAlignment="1" applyProtection="1">
      <alignment horizontal="center" vertical="center" wrapText="1"/>
      <protection hidden="1"/>
    </xf>
    <xf numFmtId="0" fontId="29" fillId="4" borderId="5" xfId="0" applyFont="1" applyFill="1" applyBorder="1" applyAlignment="1">
      <alignment horizontal="center"/>
    </xf>
    <xf numFmtId="0" fontId="29" fillId="4" borderId="8" xfId="0" applyFont="1" applyFill="1" applyBorder="1" applyAlignment="1">
      <alignment horizontal="center"/>
    </xf>
    <xf numFmtId="0" fontId="29" fillId="4" borderId="4" xfId="0" applyFont="1" applyFill="1" applyBorder="1" applyAlignment="1">
      <alignment horizontal="center"/>
    </xf>
    <xf numFmtId="0" fontId="29" fillId="4" borderId="5" xfId="0" applyFont="1" applyFill="1" applyBorder="1" applyAlignment="1">
      <alignment horizontal="center" vertical="center"/>
    </xf>
    <xf numFmtId="0" fontId="29" fillId="4" borderId="4" xfId="0" applyFont="1" applyFill="1" applyBorder="1" applyAlignment="1">
      <alignment horizontal="center" vertical="center"/>
    </xf>
    <xf numFmtId="4" fontId="12" fillId="5" borderId="5" xfId="0" applyNumberFormat="1" applyFont="1" applyFill="1" applyBorder="1" applyAlignment="1">
      <alignment horizontal="center"/>
    </xf>
    <xf numFmtId="4" fontId="12" fillId="5" borderId="4" xfId="0" applyNumberFormat="1" applyFont="1" applyFill="1" applyBorder="1" applyAlignment="1">
      <alignment horizontal="center"/>
    </xf>
    <xf numFmtId="0" fontId="13" fillId="3" borderId="23" xfId="0" applyFont="1" applyFill="1" applyBorder="1" applyAlignment="1">
      <alignment vertical="center"/>
    </xf>
    <xf numFmtId="0" fontId="15" fillId="3" borderId="21" xfId="0" applyFont="1" applyFill="1" applyBorder="1" applyAlignment="1">
      <alignment vertical="center"/>
    </xf>
    <xf numFmtId="0" fontId="15" fillId="3" borderId="22" xfId="0" applyFont="1" applyFill="1" applyBorder="1" applyAlignment="1">
      <alignment vertical="center"/>
    </xf>
    <xf numFmtId="0" fontId="15" fillId="3" borderId="23" xfId="0" applyFont="1" applyFill="1" applyBorder="1" applyAlignment="1">
      <alignment vertical="center"/>
    </xf>
    <xf numFmtId="0" fontId="15" fillId="3" borderId="23" xfId="0" applyFont="1" applyFill="1" applyBorder="1" applyAlignment="1">
      <alignment vertical="center" wrapText="1"/>
    </xf>
    <xf numFmtId="0" fontId="15" fillId="3" borderId="0" xfId="0" applyFont="1" applyFill="1" applyAlignment="1">
      <alignment horizontal="left" vertical="center" wrapText="1"/>
    </xf>
    <xf numFmtId="0" fontId="12" fillId="3" borderId="0" xfId="0" applyFont="1" applyFill="1" applyAlignment="1">
      <alignment horizontal="left" vertical="center"/>
    </xf>
    <xf numFmtId="0" fontId="29" fillId="4" borderId="8" xfId="0" applyFont="1" applyFill="1" applyBorder="1" applyAlignment="1">
      <alignment horizontal="center" vertical="center"/>
    </xf>
    <xf numFmtId="0" fontId="29" fillId="4" borderId="3" xfId="0" applyFont="1" applyFill="1" applyBorder="1" applyAlignment="1">
      <alignment horizontal="left" vertical="center"/>
    </xf>
    <xf numFmtId="0" fontId="45" fillId="4" borderId="2" xfId="0" applyFont="1" applyFill="1" applyBorder="1" applyAlignment="1">
      <alignment horizontal="left" vertical="center"/>
    </xf>
    <xf numFmtId="4" fontId="18" fillId="3" borderId="5" xfId="0" applyNumberFormat="1" applyFont="1" applyFill="1" applyBorder="1" applyAlignment="1">
      <alignment horizontal="center" vertical="center"/>
    </xf>
    <xf numFmtId="4" fontId="18" fillId="3" borderId="4" xfId="0" applyNumberFormat="1" applyFont="1" applyFill="1" applyBorder="1" applyAlignment="1">
      <alignment horizontal="center" vertical="center"/>
    </xf>
    <xf numFmtId="4" fontId="12" fillId="5" borderId="5" xfId="0" applyNumberFormat="1" applyFont="1" applyFill="1" applyBorder="1" applyAlignment="1">
      <alignment horizontal="center" vertical="center"/>
    </xf>
    <xf numFmtId="4" fontId="12" fillId="5" borderId="4" xfId="0" applyNumberFormat="1" applyFont="1" applyFill="1" applyBorder="1" applyAlignment="1">
      <alignment horizontal="center" vertical="center"/>
    </xf>
    <xf numFmtId="4" fontId="18" fillId="3" borderId="5" xfId="0" applyNumberFormat="1" applyFont="1" applyFill="1" applyBorder="1" applyAlignment="1">
      <alignment horizontal="center" vertical="center" wrapText="1"/>
    </xf>
    <xf numFmtId="4" fontId="18" fillId="3" borderId="4" xfId="0" applyNumberFormat="1" applyFont="1" applyFill="1" applyBorder="1" applyAlignment="1">
      <alignment horizontal="center" vertical="center" wrapText="1"/>
    </xf>
    <xf numFmtId="4" fontId="29" fillId="4" borderId="5" xfId="0" applyNumberFormat="1" applyFont="1" applyFill="1" applyBorder="1" applyAlignment="1">
      <alignment horizontal="center" vertical="center"/>
    </xf>
    <xf numFmtId="4" fontId="29" fillId="4" borderId="4" xfId="0" applyNumberFormat="1" applyFont="1" applyFill="1" applyBorder="1" applyAlignment="1">
      <alignment horizontal="center" vertical="center"/>
    </xf>
    <xf numFmtId="0" fontId="25" fillId="4" borderId="5" xfId="0" applyFont="1" applyFill="1" applyBorder="1" applyAlignment="1">
      <alignment horizontal="left" vertical="center"/>
    </xf>
    <xf numFmtId="0" fontId="25" fillId="4" borderId="8" xfId="0" applyFont="1" applyFill="1" applyBorder="1" applyAlignment="1">
      <alignment horizontal="left" vertical="center"/>
    </xf>
    <xf numFmtId="0" fontId="25" fillId="4" borderId="4" xfId="0" applyFont="1" applyFill="1" applyBorder="1" applyAlignment="1">
      <alignment horizontal="left" vertical="center"/>
    </xf>
    <xf numFmtId="0" fontId="39" fillId="3" borderId="0" xfId="0" applyFont="1" applyFill="1" applyAlignment="1">
      <alignment vertical="center"/>
    </xf>
    <xf numFmtId="0" fontId="25" fillId="4" borderId="5"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4" xfId="0" applyFont="1" applyFill="1" applyBorder="1" applyAlignment="1">
      <alignment horizontal="center" vertical="center"/>
    </xf>
    <xf numFmtId="0" fontId="39" fillId="3" borderId="5" xfId="0" applyFont="1" applyFill="1" applyBorder="1" applyAlignment="1">
      <alignment horizontal="left" vertical="center"/>
    </xf>
    <xf numFmtId="0" fontId="39" fillId="3" borderId="8" xfId="0" applyFont="1" applyFill="1" applyBorder="1" applyAlignment="1">
      <alignment horizontal="left" vertical="center"/>
    </xf>
    <xf numFmtId="0" fontId="39" fillId="3" borderId="4" xfId="0" applyFont="1" applyFill="1" applyBorder="1" applyAlignment="1">
      <alignment horizontal="left" vertical="center"/>
    </xf>
    <xf numFmtId="0" fontId="29" fillId="4" borderId="48" xfId="0" applyFont="1" applyFill="1" applyBorder="1" applyAlignment="1">
      <alignment horizontal="center" vertical="center"/>
    </xf>
    <xf numFmtId="0" fontId="43" fillId="3" borderId="0" xfId="0" applyFont="1" applyFill="1" applyAlignment="1">
      <alignment vertical="center"/>
    </xf>
    <xf numFmtId="0" fontId="43" fillId="3" borderId="33" xfId="0" applyFont="1" applyFill="1" applyBorder="1" applyAlignment="1">
      <alignment vertical="center"/>
    </xf>
    <xf numFmtId="0" fontId="13" fillId="3" borderId="21" xfId="0" applyFont="1" applyFill="1" applyBorder="1" applyAlignment="1">
      <alignment vertical="center" wrapText="1"/>
    </xf>
    <xf numFmtId="0" fontId="13" fillId="3" borderId="22" xfId="0" applyFont="1" applyFill="1" applyBorder="1" applyAlignment="1">
      <alignment vertical="center" wrapText="1"/>
    </xf>
    <xf numFmtId="0" fontId="13" fillId="3" borderId="23" xfId="0" applyFont="1" applyFill="1" applyBorder="1" applyAlignment="1">
      <alignment vertical="center" wrapText="1"/>
    </xf>
    <xf numFmtId="0" fontId="12" fillId="3" borderId="5" xfId="0" applyFont="1" applyFill="1" applyBorder="1"/>
    <xf numFmtId="0" fontId="12" fillId="3" borderId="4" xfId="0" applyFont="1" applyFill="1" applyBorder="1"/>
    <xf numFmtId="0" fontId="29" fillId="4" borderId="34" xfId="0" applyFont="1" applyFill="1" applyBorder="1" applyAlignment="1">
      <alignment horizontal="center" vertical="center"/>
    </xf>
    <xf numFmtId="0" fontId="29" fillId="4" borderId="35" xfId="0" applyFont="1" applyFill="1" applyBorder="1" applyAlignment="1">
      <alignment horizontal="center" vertical="center"/>
    </xf>
    <xf numFmtId="0" fontId="29" fillId="4" borderId="31" xfId="0" applyFont="1" applyFill="1" applyBorder="1" applyAlignment="1">
      <alignment horizontal="center" vertical="center" wrapText="1"/>
    </xf>
    <xf numFmtId="0" fontId="29" fillId="4" borderId="35" xfId="0" applyFont="1" applyFill="1" applyBorder="1" applyAlignment="1">
      <alignment horizontal="center" vertical="center" wrapText="1"/>
    </xf>
    <xf numFmtId="0" fontId="13" fillId="3" borderId="1" xfId="0" applyFont="1" applyFill="1" applyBorder="1" applyProtection="1">
      <protection locked="0"/>
    </xf>
    <xf numFmtId="0" fontId="29" fillId="4" borderId="10" xfId="0" applyFont="1" applyFill="1" applyBorder="1" applyAlignment="1">
      <alignment horizontal="left" vertical="center" wrapText="1"/>
    </xf>
    <xf numFmtId="0" fontId="29" fillId="4" borderId="11"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xf>
    <xf numFmtId="0" fontId="29" fillId="4" borderId="14" xfId="0" applyFont="1" applyFill="1" applyBorder="1" applyAlignment="1">
      <alignment horizontal="left" vertical="center"/>
    </xf>
    <xf numFmtId="0" fontId="29" fillId="4" borderId="15" xfId="0" applyFont="1" applyFill="1" applyBorder="1" applyAlignment="1">
      <alignment horizontal="left" vertical="center"/>
    </xf>
    <xf numFmtId="0" fontId="18" fillId="3" borderId="5" xfId="0" applyFont="1" applyFill="1" applyBorder="1" applyAlignment="1">
      <alignment horizontal="left" vertical="center"/>
    </xf>
    <xf numFmtId="0" fontId="18" fillId="3" borderId="8" xfId="0" applyFont="1" applyFill="1" applyBorder="1" applyAlignment="1">
      <alignment horizontal="left" vertical="center"/>
    </xf>
    <xf numFmtId="0" fontId="18" fillId="3" borderId="4" xfId="0" applyFont="1" applyFill="1" applyBorder="1" applyAlignment="1">
      <alignment horizontal="left" vertical="center"/>
    </xf>
    <xf numFmtId="0" fontId="18" fillId="3" borderId="1" xfId="0" applyFont="1" applyFill="1" applyBorder="1" applyAlignment="1">
      <alignment horizontal="left" vertical="center"/>
    </xf>
    <xf numFmtId="0" fontId="29" fillId="4" borderId="21" xfId="0" applyFont="1" applyFill="1" applyBorder="1" applyAlignment="1">
      <alignment horizontal="center" vertical="center"/>
    </xf>
    <xf numFmtId="0" fontId="29" fillId="4" borderId="22" xfId="0" applyFont="1" applyFill="1" applyBorder="1" applyAlignment="1">
      <alignment horizontal="center" vertical="center"/>
    </xf>
    <xf numFmtId="0" fontId="29" fillId="4" borderId="2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8" xfId="0" applyFont="1" applyFill="1" applyBorder="1" applyAlignment="1">
      <alignment horizontal="center" vertical="center"/>
    </xf>
    <xf numFmtId="0" fontId="29" fillId="4" borderId="55" xfId="0" applyFont="1" applyFill="1" applyBorder="1" applyAlignment="1">
      <alignment horizontal="center" vertical="center"/>
    </xf>
    <xf numFmtId="0" fontId="29" fillId="4" borderId="56"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58" xfId="0" applyFont="1" applyFill="1" applyBorder="1" applyAlignment="1">
      <alignment horizontal="center" vertical="center"/>
    </xf>
    <xf numFmtId="0" fontId="29" fillId="4" borderId="36" xfId="0" applyFont="1" applyFill="1" applyBorder="1" applyAlignment="1">
      <alignment horizontal="center" vertical="center"/>
    </xf>
    <xf numFmtId="0" fontId="29" fillId="4" borderId="37" xfId="0" applyFont="1" applyFill="1" applyBorder="1" applyAlignment="1">
      <alignment horizontal="center" vertical="center"/>
    </xf>
    <xf numFmtId="0" fontId="29" fillId="4" borderId="38" xfId="0" applyFont="1" applyFill="1" applyBorder="1" applyAlignment="1">
      <alignment horizontal="center" vertical="center"/>
    </xf>
    <xf numFmtId="0" fontId="29" fillId="4" borderId="24" xfId="0" applyFont="1" applyFill="1" applyBorder="1" applyAlignment="1">
      <alignment horizontal="center" vertical="center" wrapText="1"/>
    </xf>
    <xf numFmtId="0" fontId="29" fillId="4" borderId="57"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24" xfId="0" applyFont="1" applyFill="1" applyBorder="1" applyAlignment="1">
      <alignment horizontal="center" vertical="center"/>
    </xf>
    <xf numFmtId="49" fontId="18" fillId="3" borderId="50" xfId="0" applyNumberFormat="1" applyFont="1" applyFill="1" applyBorder="1" applyAlignment="1">
      <alignment horizontal="left" vertical="center"/>
    </xf>
    <xf numFmtId="0" fontId="8" fillId="3" borderId="51" xfId="0" applyFont="1" applyFill="1" applyBorder="1" applyAlignment="1">
      <alignment horizontal="left" vertical="center"/>
    </xf>
    <xf numFmtId="0" fontId="8" fillId="3" borderId="52" xfId="0" applyFont="1" applyFill="1" applyBorder="1" applyAlignment="1">
      <alignment horizontal="left" vertical="center"/>
    </xf>
    <xf numFmtId="49" fontId="18" fillId="3" borderId="53" xfId="0" applyNumberFormat="1" applyFont="1" applyFill="1" applyBorder="1" applyAlignment="1">
      <alignment horizontal="left" vertical="center"/>
    </xf>
    <xf numFmtId="0" fontId="8" fillId="3" borderId="22" xfId="0" applyFont="1" applyFill="1" applyBorder="1" applyAlignment="1">
      <alignment horizontal="left" vertical="center"/>
    </xf>
    <xf numFmtId="0" fontId="8" fillId="3" borderId="54" xfId="0" applyFont="1" applyFill="1" applyBorder="1" applyAlignment="1">
      <alignment horizontal="left" vertical="center"/>
    </xf>
    <xf numFmtId="0" fontId="12" fillId="3" borderId="21" xfId="0" applyFont="1" applyFill="1" applyBorder="1" applyAlignment="1">
      <alignment vertical="center"/>
    </xf>
    <xf numFmtId="0" fontId="8" fillId="3" borderId="22" xfId="0" applyFont="1" applyFill="1" applyBorder="1" applyAlignment="1">
      <alignment vertical="center"/>
    </xf>
    <xf numFmtId="0" fontId="8" fillId="3" borderId="24" xfId="0" applyFont="1" applyFill="1" applyBorder="1" applyAlignment="1">
      <alignment vertical="center"/>
    </xf>
    <xf numFmtId="0" fontId="42" fillId="3" borderId="0" xfId="0" applyFont="1" applyFill="1" applyAlignment="1">
      <alignment horizontal="center" wrapText="1"/>
    </xf>
    <xf numFmtId="0" fontId="42" fillId="3" borderId="0" xfId="0" applyFont="1" applyFill="1" applyAlignment="1">
      <alignment horizontal="center"/>
    </xf>
    <xf numFmtId="0" fontId="29" fillId="4" borderId="27" xfId="0" applyFont="1" applyFill="1" applyBorder="1" applyAlignment="1">
      <alignment horizontal="center" vertical="center"/>
    </xf>
    <xf numFmtId="0" fontId="29" fillId="4" borderId="39" xfId="0" applyFont="1" applyFill="1" applyBorder="1" applyAlignment="1">
      <alignment horizontal="center" vertical="center"/>
    </xf>
    <xf numFmtId="0" fontId="29" fillId="4" borderId="41" xfId="0" applyFont="1" applyFill="1" applyBorder="1" applyAlignment="1">
      <alignment horizontal="center" vertical="center"/>
    </xf>
    <xf numFmtId="0" fontId="29" fillId="4" borderId="21" xfId="0" applyFont="1" applyFill="1" applyBorder="1" applyAlignment="1">
      <alignment vertical="center"/>
    </xf>
    <xf numFmtId="0" fontId="29" fillId="4" borderId="22" xfId="0" applyFont="1" applyFill="1" applyBorder="1" applyAlignment="1">
      <alignment vertical="center"/>
    </xf>
    <xf numFmtId="0" fontId="29" fillId="4" borderId="23" xfId="0" applyFont="1" applyFill="1" applyBorder="1" applyAlignment="1">
      <alignment vertical="center"/>
    </xf>
    <xf numFmtId="0" fontId="12" fillId="3" borderId="22" xfId="0" applyFont="1" applyFill="1" applyBorder="1" applyAlignment="1">
      <alignment vertical="center"/>
    </xf>
    <xf numFmtId="0" fontId="12" fillId="3" borderId="24" xfId="0" applyFont="1" applyFill="1" applyBorder="1" applyAlignment="1">
      <alignment vertical="center"/>
    </xf>
    <xf numFmtId="0" fontId="18" fillId="3" borderId="21" xfId="0" applyFont="1" applyFill="1" applyBorder="1" applyAlignment="1">
      <alignment vertical="center"/>
    </xf>
    <xf numFmtId="0" fontId="18" fillId="3" borderId="22" xfId="0" applyFont="1" applyFill="1" applyBorder="1" applyAlignment="1">
      <alignment vertical="center"/>
    </xf>
    <xf numFmtId="0" fontId="18" fillId="3" borderId="23" xfId="0" applyFont="1" applyFill="1" applyBorder="1" applyAlignment="1">
      <alignment vertical="center"/>
    </xf>
    <xf numFmtId="0" fontId="15" fillId="3" borderId="21" xfId="0" applyFont="1" applyFill="1" applyBorder="1" applyAlignment="1">
      <alignment horizontal="left" vertical="center" wrapText="1"/>
    </xf>
    <xf numFmtId="0" fontId="15" fillId="3" borderId="22" xfId="0" applyFont="1" applyFill="1" applyBorder="1" applyAlignment="1">
      <alignment horizontal="left" vertical="center" wrapText="1"/>
    </xf>
    <xf numFmtId="0" fontId="15" fillId="3" borderId="23" xfId="0" applyFont="1" applyFill="1" applyBorder="1" applyAlignment="1">
      <alignment horizontal="left" vertical="center" wrapText="1"/>
    </xf>
    <xf numFmtId="0" fontId="13" fillId="3" borderId="1" xfId="5" applyFont="1" applyFill="1" applyBorder="1" applyAlignment="1" applyProtection="1">
      <alignment horizontal="left" vertical="center"/>
      <protection locked="0"/>
    </xf>
    <xf numFmtId="0" fontId="29" fillId="4" borderId="46" xfId="0" applyFont="1" applyFill="1" applyBorder="1" applyAlignment="1">
      <alignment horizontal="left" vertical="center"/>
    </xf>
    <xf numFmtId="0" fontId="29" fillId="4" borderId="19" xfId="0" applyFont="1" applyFill="1" applyBorder="1" applyAlignment="1">
      <alignment horizontal="left" vertical="center"/>
    </xf>
    <xf numFmtId="3" fontId="29" fillId="4" borderId="46" xfId="0" applyNumberFormat="1" applyFont="1" applyFill="1" applyBorder="1" applyAlignment="1">
      <alignment horizontal="left" vertical="center"/>
    </xf>
    <xf numFmtId="3" fontId="29" fillId="4" borderId="19" xfId="0" applyNumberFormat="1" applyFont="1" applyFill="1" applyBorder="1" applyAlignment="1">
      <alignment horizontal="left" vertical="center"/>
    </xf>
    <xf numFmtId="0" fontId="29" fillId="4" borderId="25" xfId="0" applyFont="1" applyFill="1" applyBorder="1" applyAlignment="1">
      <alignment horizontal="center" vertical="center"/>
    </xf>
    <xf numFmtId="0" fontId="15" fillId="3" borderId="24" xfId="0" applyFont="1" applyFill="1" applyBorder="1" applyAlignment="1">
      <alignment vertical="center"/>
    </xf>
    <xf numFmtId="0" fontId="12" fillId="4" borderId="8" xfId="0" applyFont="1" applyFill="1" applyBorder="1" applyAlignment="1">
      <alignment horizontal="center" vertical="center"/>
    </xf>
    <xf numFmtId="0" fontId="29" fillId="4" borderId="26" xfId="0" applyFont="1" applyFill="1" applyBorder="1" applyAlignment="1">
      <alignment horizontal="center" vertical="center"/>
    </xf>
    <xf numFmtId="0" fontId="29" fillId="4" borderId="2"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4" xfId="0" applyFont="1" applyFill="1" applyBorder="1" applyAlignment="1">
      <alignment horizontal="center" vertical="center"/>
    </xf>
    <xf numFmtId="0" fontId="29" fillId="4" borderId="36"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12" fillId="3" borderId="57" xfId="0" applyFont="1" applyFill="1" applyBorder="1" applyAlignment="1">
      <alignment vertical="center" wrapText="1"/>
    </xf>
    <xf numFmtId="0" fontId="0" fillId="0" borderId="19" xfId="0" applyBorder="1" applyAlignment="1">
      <alignment vertical="center"/>
    </xf>
    <xf numFmtId="0" fontId="29" fillId="4" borderId="27" xfId="0" applyFont="1" applyFill="1" applyBorder="1" applyAlignment="1">
      <alignment vertical="center" wrapText="1"/>
    </xf>
    <xf numFmtId="0" fontId="29" fillId="3" borderId="59" xfId="0" applyFont="1" applyFill="1" applyBorder="1" applyAlignment="1">
      <alignment vertical="center" wrapText="1"/>
    </xf>
  </cellXfs>
  <cellStyles count="12">
    <cellStyle name="Comma" xfId="11" builtinId="3"/>
    <cellStyle name="Hyperlink" xfId="1" builtinId="8"/>
    <cellStyle name="Normal" xfId="0" builtinId="0"/>
    <cellStyle name="Normal 2" xfId="10" xr:uid="{00000000-0005-0000-0000-000002000000}"/>
    <cellStyle name="Normal 4" xfId="2" xr:uid="{00000000-0005-0000-0000-000003000000}"/>
    <cellStyle name="Obično 10" xfId="3" xr:uid="{00000000-0005-0000-0000-000004000000}"/>
    <cellStyle name="Obično 3" xfId="4" xr:uid="{00000000-0005-0000-0000-000005000000}"/>
    <cellStyle name="Obično 5" xfId="5" xr:uid="{00000000-0005-0000-0000-000006000000}"/>
    <cellStyle name="Obično 6" xfId="6" xr:uid="{00000000-0005-0000-0000-000007000000}"/>
    <cellStyle name="Obično 7" xfId="7" xr:uid="{00000000-0005-0000-0000-000008000000}"/>
    <cellStyle name="Obično 8" xfId="8" xr:uid="{00000000-0005-0000-0000-000009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2</xdr:row>
      <xdr:rowOff>123825</xdr:rowOff>
    </xdr:from>
    <xdr:to>
      <xdr:col>3</xdr:col>
      <xdr:colOff>540230</xdr:colOff>
      <xdr:row>10</xdr:row>
      <xdr:rowOff>159748</xdr:rowOff>
    </xdr:to>
    <xdr:pic>
      <xdr:nvPicPr>
        <xdr:cNvPr id="3" name="Picture 2">
          <a:extLst>
            <a:ext uri="{FF2B5EF4-FFF2-40B4-BE49-F238E27FC236}">
              <a16:creationId xmlns:a16="http://schemas.microsoft.com/office/drawing/2014/main" id="{63646CA8-B5CC-4D46-A87F-062391C71C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23825"/>
          <a:ext cx="1940405" cy="1506583"/>
        </a:xfrm>
        <a:prstGeom prst="rect">
          <a:avLst/>
        </a:prstGeom>
      </xdr:spPr>
    </xdr:pic>
    <xdr:clientData/>
  </xdr:twoCellAnchor>
  <xdr:twoCellAnchor>
    <xdr:from>
      <xdr:col>0</xdr:col>
      <xdr:colOff>518160</xdr:colOff>
      <xdr:row>25</xdr:row>
      <xdr:rowOff>163831</xdr:rowOff>
    </xdr:from>
    <xdr:to>
      <xdr:col>11</xdr:col>
      <xdr:colOff>174378</xdr:colOff>
      <xdr:row>29</xdr:row>
      <xdr:rowOff>19051</xdr:rowOff>
    </xdr:to>
    <xdr:sp macro="" textlink="">
      <xdr:nvSpPr>
        <xdr:cNvPr id="4" name="TextBox 3">
          <a:extLst>
            <a:ext uri="{FF2B5EF4-FFF2-40B4-BE49-F238E27FC236}">
              <a16:creationId xmlns:a16="http://schemas.microsoft.com/office/drawing/2014/main" id="{BA41CBDD-7CF0-4439-AAA9-9051DD21A17C}"/>
            </a:ext>
          </a:extLst>
        </xdr:cNvPr>
        <xdr:cNvSpPr txBox="1"/>
      </xdr:nvSpPr>
      <xdr:spPr>
        <a:xfrm>
          <a:off x="518160" y="4210051"/>
          <a:ext cx="6361818" cy="586740"/>
        </a:xfrm>
        <a:prstGeom prst="rect">
          <a:avLst/>
        </a:prstGeom>
        <a:noFill/>
      </xdr:spPr>
      <xdr:txBody>
        <a:bodyPr wrap="square" rtlCol="0">
          <a:noAutofit/>
        </a:bodyPr>
        <a:lstStyle>
          <a:defPPr>
            <a:defRPr lang="de-DE"/>
          </a:defPPr>
          <a:lvl1pPr algn="l" rtl="0" eaLnBrk="0" fontAlgn="base" hangingPunct="0">
            <a:spcBef>
              <a:spcPct val="0"/>
            </a:spcBef>
            <a:spcAft>
              <a:spcPct val="0"/>
            </a:spcAft>
            <a:defRPr sz="2200" b="1" kern="1200">
              <a:solidFill>
                <a:srgbClr val="999999"/>
              </a:solidFill>
              <a:latin typeface="Arial" charset="0"/>
              <a:ea typeface="+mn-ea"/>
              <a:cs typeface="+mn-cs"/>
            </a:defRPr>
          </a:lvl1pPr>
          <a:lvl2pPr marL="457200" algn="l" rtl="0" eaLnBrk="0" fontAlgn="base" hangingPunct="0">
            <a:spcBef>
              <a:spcPct val="0"/>
            </a:spcBef>
            <a:spcAft>
              <a:spcPct val="0"/>
            </a:spcAft>
            <a:defRPr sz="2200" b="1" kern="1200">
              <a:solidFill>
                <a:srgbClr val="999999"/>
              </a:solidFill>
              <a:latin typeface="Arial" charset="0"/>
              <a:ea typeface="+mn-ea"/>
              <a:cs typeface="+mn-cs"/>
            </a:defRPr>
          </a:lvl2pPr>
          <a:lvl3pPr marL="914400" algn="l" rtl="0" eaLnBrk="0" fontAlgn="base" hangingPunct="0">
            <a:spcBef>
              <a:spcPct val="0"/>
            </a:spcBef>
            <a:spcAft>
              <a:spcPct val="0"/>
            </a:spcAft>
            <a:defRPr sz="2200" b="1" kern="1200">
              <a:solidFill>
                <a:srgbClr val="999999"/>
              </a:solidFill>
              <a:latin typeface="Arial" charset="0"/>
              <a:ea typeface="+mn-ea"/>
              <a:cs typeface="+mn-cs"/>
            </a:defRPr>
          </a:lvl3pPr>
          <a:lvl4pPr marL="1371600" algn="l" rtl="0" eaLnBrk="0" fontAlgn="base" hangingPunct="0">
            <a:spcBef>
              <a:spcPct val="0"/>
            </a:spcBef>
            <a:spcAft>
              <a:spcPct val="0"/>
            </a:spcAft>
            <a:defRPr sz="2200" b="1" kern="1200">
              <a:solidFill>
                <a:srgbClr val="999999"/>
              </a:solidFill>
              <a:latin typeface="Arial" charset="0"/>
              <a:ea typeface="+mn-ea"/>
              <a:cs typeface="+mn-cs"/>
            </a:defRPr>
          </a:lvl4pPr>
          <a:lvl5pPr marL="1828800" algn="l" rtl="0" eaLnBrk="0" fontAlgn="base" hangingPunct="0">
            <a:spcBef>
              <a:spcPct val="0"/>
            </a:spcBef>
            <a:spcAft>
              <a:spcPct val="0"/>
            </a:spcAft>
            <a:defRPr sz="2200" b="1" kern="1200">
              <a:solidFill>
                <a:srgbClr val="999999"/>
              </a:solidFill>
              <a:latin typeface="Arial" charset="0"/>
              <a:ea typeface="+mn-ea"/>
              <a:cs typeface="+mn-cs"/>
            </a:defRPr>
          </a:lvl5pPr>
          <a:lvl6pPr marL="2286000" algn="l" defTabSz="914400" rtl="0" eaLnBrk="1" latinLnBrk="0" hangingPunct="1">
            <a:defRPr sz="2200" b="1" kern="1200">
              <a:solidFill>
                <a:srgbClr val="999999"/>
              </a:solidFill>
              <a:latin typeface="Arial" charset="0"/>
              <a:ea typeface="+mn-ea"/>
              <a:cs typeface="+mn-cs"/>
            </a:defRPr>
          </a:lvl6pPr>
          <a:lvl7pPr marL="2743200" algn="l" defTabSz="914400" rtl="0" eaLnBrk="1" latinLnBrk="0" hangingPunct="1">
            <a:defRPr sz="2200" b="1" kern="1200">
              <a:solidFill>
                <a:srgbClr val="999999"/>
              </a:solidFill>
              <a:latin typeface="Arial" charset="0"/>
              <a:ea typeface="+mn-ea"/>
              <a:cs typeface="+mn-cs"/>
            </a:defRPr>
          </a:lvl7pPr>
          <a:lvl8pPr marL="3200400" algn="l" defTabSz="914400" rtl="0" eaLnBrk="1" latinLnBrk="0" hangingPunct="1">
            <a:defRPr sz="2200" b="1" kern="1200">
              <a:solidFill>
                <a:srgbClr val="999999"/>
              </a:solidFill>
              <a:latin typeface="Arial" charset="0"/>
              <a:ea typeface="+mn-ea"/>
              <a:cs typeface="+mn-cs"/>
            </a:defRPr>
          </a:lvl8pPr>
          <a:lvl9pPr marL="3657600" algn="l" defTabSz="914400" rtl="0" eaLnBrk="1" latinLnBrk="0" hangingPunct="1">
            <a:defRPr sz="2200" b="1" kern="1200">
              <a:solidFill>
                <a:srgbClr val="999999"/>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lang="bs-Latn-BA" sz="1600" b="1" kern="1200">
              <a:solidFill>
                <a:sysClr val="windowText" lastClr="000000"/>
              </a:solidFill>
              <a:effectLst/>
              <a:latin typeface="Myriad Pro" panose="020B0503030403020204" pitchFamily="34" charset="0"/>
              <a:ea typeface="+mn-ea"/>
              <a:cs typeface="+mn-cs"/>
            </a:rPr>
            <a:t>Projekat „Podrška Evropske unije konkurentnosti poljoprivrede i ruralnom razvoju u Bosni i Hercegovini“ - EU4AGRI</a:t>
          </a:r>
          <a:endParaRPr lang="en-US" sz="1600">
            <a:solidFill>
              <a:sysClr val="windowText" lastClr="000000"/>
            </a:solidFill>
            <a:effectLst/>
            <a:latin typeface="Myriad Pro" panose="020B0503030403020204" pitchFamily="34" charset="0"/>
          </a:endParaRPr>
        </a:p>
        <a:p>
          <a:pPr algn="ctr"/>
          <a:endParaRPr lang="bs-Latn-BA" sz="1600" b="0">
            <a:solidFill>
              <a:schemeClr val="tx1"/>
            </a:solidFill>
            <a:latin typeface="Calibri" panose="020F0502020204030204" pitchFamily="34" charset="0"/>
            <a:cs typeface="Calibri" panose="020F0502020204030204" pitchFamily="34" charset="0"/>
          </a:endParaRPr>
        </a:p>
        <a:p>
          <a:pPr algn="ctr"/>
          <a:endParaRPr lang="bs-Latn-BA" sz="1200" b="0">
            <a:solidFill>
              <a:schemeClr val="tx1"/>
            </a:solidFill>
            <a:latin typeface="Helvetica"/>
            <a:cs typeface="Helvetica"/>
          </a:endParaRPr>
        </a:p>
      </xdr:txBody>
    </xdr:sp>
    <xdr:clientData/>
  </xdr:twoCellAnchor>
  <xdr:twoCellAnchor editAs="oneCell">
    <xdr:from>
      <xdr:col>11</xdr:col>
      <xdr:colOff>188348</xdr:colOff>
      <xdr:row>34</xdr:row>
      <xdr:rowOff>61979</xdr:rowOff>
    </xdr:from>
    <xdr:to>
      <xdr:col>11</xdr:col>
      <xdr:colOff>569348</xdr:colOff>
      <xdr:row>38</xdr:row>
      <xdr:rowOff>111192</xdr:rowOff>
    </xdr:to>
    <xdr:pic>
      <xdr:nvPicPr>
        <xdr:cNvPr id="6" name="Picture 5">
          <a:extLst>
            <a:ext uri="{FF2B5EF4-FFF2-40B4-BE49-F238E27FC236}">
              <a16:creationId xmlns:a16="http://schemas.microsoft.com/office/drawing/2014/main" id="{94CE0BC5-7CDF-4293-BE6B-9BAD6A4A921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3948" y="5634104"/>
          <a:ext cx="381000" cy="811213"/>
        </a:xfrm>
        <a:prstGeom prst="rect">
          <a:avLst/>
        </a:prstGeom>
        <a:noFill/>
        <a:ln>
          <a:noFill/>
        </a:ln>
        <a:effectLst/>
        <a:extLst>
          <a:ext uri="{909E8E84-426E-40dd-AFC4-6F175D3DCCD1}">
            <a14:hiddenFill xmlns:r="http://schemas.openxmlformats.org/officeDocument/2006/relationships" xmlns:p="http://schemas.openxmlformats.org/presentationml/2006/main" xmlns:a14="http://schemas.microsoft.com/office/drawing/2010/main" xmlns="" xmlns:lc="http://schemas.openxmlformats.org/drawingml/2006/lockedCanvas">
              <a:blipFill dpi="0" rotWithShape="0">
                <a:blip/>
                <a:srcRect/>
                <a:stretch>
                  <a:fillRect/>
                </a:stretch>
              </a:blipFill>
            </a14:hiddenFill>
          </a:ext>
          <a:ext uri="{91240B29-F687-4f45-9708-019B960494DF}">
            <a14:hiddenLine xmlns:r="http://schemas.openxmlformats.org/officeDocument/2006/relationships" xmlns:p="http://schemas.openxmlformats.org/presentationml/2006/main" xmlns:a14="http://schemas.microsoft.com/office/drawing/2010/main" xmlns="" xmlns:lc="http://schemas.openxmlformats.org/drawingml/2006/lockedCanvas" w="9525">
              <a:solidFill>
                <a:srgbClr val="808080"/>
              </a:solidFill>
              <a:round/>
              <a:headEnd/>
              <a:tailEnd/>
            </a14:hiddenLine>
          </a:ext>
          <a:ext uri="{AF507438-7753-43e0-B8FC-AC1667EBCBE1}">
            <a14:hiddenEffects xmlns:r="http://schemas.openxmlformats.org/officeDocument/2006/relationships" xmlns:p="http://schemas.openxmlformats.org/presentationml/2006/main" xmlns:a14="http://schemas.microsoft.com/office/drawing/2010/main" xmlns="" xmlns:lc="http://schemas.openxmlformats.org/drawingml/2006/lockedCanvas">
              <a:effectLst>
                <a:outerShdw dist="35921" dir="2700000" algn="ctr" rotWithShape="0">
                  <a:srgbClr val="808080"/>
                </a:outerShdw>
              </a:effectLst>
            </a14:hiddenEffects>
          </a:ext>
        </a:extLst>
      </xdr:spPr>
    </xdr:pic>
    <xdr:clientData/>
  </xdr:twoCellAnchor>
  <xdr:twoCellAnchor editAs="oneCell">
    <xdr:from>
      <xdr:col>1</xdr:col>
      <xdr:colOff>0</xdr:colOff>
      <xdr:row>34</xdr:row>
      <xdr:rowOff>142875</xdr:rowOff>
    </xdr:from>
    <xdr:to>
      <xdr:col>4</xdr:col>
      <xdr:colOff>116205</xdr:colOff>
      <xdr:row>37</xdr:row>
      <xdr:rowOff>165735</xdr:rowOff>
    </xdr:to>
    <xdr:pic>
      <xdr:nvPicPr>
        <xdr:cNvPr id="8" name="Picture 7">
          <a:extLst>
            <a:ext uri="{FF2B5EF4-FFF2-40B4-BE49-F238E27FC236}">
              <a16:creationId xmlns:a16="http://schemas.microsoft.com/office/drawing/2014/main" id="{79F24A31-CD9F-489C-8078-2345F134A24D}"/>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5715000"/>
          <a:ext cx="1945005" cy="59436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8"/>
  <sheetViews>
    <sheetView topLeftCell="A23" workbookViewId="0">
      <selection activeCell="B16" sqref="B16:L23"/>
    </sheetView>
  </sheetViews>
  <sheetFormatPr defaultRowHeight="15" x14ac:dyDescent="0.25"/>
  <sheetData>
    <row r="2" spans="2:12" x14ac:dyDescent="0.25">
      <c r="J2" s="6"/>
    </row>
    <row r="3" spans="2:12" ht="15" customHeight="1" x14ac:dyDescent="0.25">
      <c r="B3" s="11"/>
      <c r="C3" s="11"/>
      <c r="D3" s="11"/>
      <c r="E3" s="11"/>
      <c r="F3" s="11"/>
    </row>
    <row r="4" spans="2:12" x14ac:dyDescent="0.25">
      <c r="B4" s="214"/>
      <c r="C4" s="214"/>
      <c r="D4" s="214"/>
      <c r="E4" s="214"/>
      <c r="F4" s="214"/>
      <c r="G4" s="214"/>
      <c r="H4" s="214"/>
      <c r="I4" s="214"/>
      <c r="J4" s="214"/>
      <c r="K4" s="214"/>
      <c r="L4" s="214"/>
    </row>
    <row r="5" spans="2:12" x14ac:dyDescent="0.25">
      <c r="B5" s="214"/>
      <c r="C5" s="214"/>
      <c r="D5" s="214"/>
      <c r="E5" s="214"/>
      <c r="F5" s="214"/>
      <c r="G5" s="214"/>
      <c r="H5" s="214"/>
      <c r="I5" s="214"/>
      <c r="J5" s="214"/>
      <c r="K5" s="214"/>
      <c r="L5" s="214"/>
    </row>
    <row r="6" spans="2:12" x14ac:dyDescent="0.25">
      <c r="B6" s="214"/>
      <c r="C6" s="214"/>
      <c r="D6" s="214"/>
      <c r="E6" s="214"/>
      <c r="F6" s="214"/>
      <c r="G6" s="214"/>
      <c r="H6" s="214"/>
      <c r="I6" s="214"/>
      <c r="J6" s="214"/>
      <c r="K6" s="214"/>
      <c r="L6" s="214"/>
    </row>
    <row r="7" spans="2:12" x14ac:dyDescent="0.25">
      <c r="B7" s="214"/>
      <c r="C7" s="214"/>
      <c r="D7" s="214"/>
      <c r="E7" s="214"/>
      <c r="F7" s="214"/>
      <c r="G7" s="214"/>
      <c r="H7" s="214"/>
      <c r="I7" s="214"/>
      <c r="J7" s="214"/>
      <c r="K7" s="214"/>
      <c r="L7" s="214"/>
    </row>
    <row r="8" spans="2:12" x14ac:dyDescent="0.25">
      <c r="B8" s="214"/>
      <c r="C8" s="214"/>
      <c r="D8" s="214"/>
      <c r="E8" s="214"/>
      <c r="F8" s="214"/>
      <c r="G8" s="214"/>
      <c r="H8" s="214"/>
      <c r="I8" s="214"/>
      <c r="J8" s="214"/>
      <c r="K8" s="214"/>
      <c r="L8" s="214"/>
    </row>
    <row r="9" spans="2:12" x14ac:dyDescent="0.25">
      <c r="B9" s="214"/>
      <c r="C9" s="214"/>
      <c r="D9" s="214"/>
      <c r="E9" s="214"/>
      <c r="F9" s="214"/>
      <c r="G9" s="214"/>
      <c r="H9" s="214"/>
      <c r="I9" s="214"/>
      <c r="J9" s="214"/>
      <c r="K9" s="214"/>
      <c r="L9" s="214"/>
    </row>
    <row r="10" spans="2:12" x14ac:dyDescent="0.25">
      <c r="B10" s="214"/>
      <c r="C10" s="214"/>
      <c r="D10" s="214"/>
      <c r="E10" s="214"/>
      <c r="F10" s="214"/>
      <c r="G10" s="214"/>
      <c r="H10" s="214"/>
      <c r="I10" s="214"/>
      <c r="J10" s="214"/>
      <c r="K10" s="214"/>
      <c r="L10" s="214"/>
    </row>
    <row r="11" spans="2:12" ht="14.45" customHeight="1" x14ac:dyDescent="0.25">
      <c r="C11" s="12"/>
      <c r="D11" s="12"/>
      <c r="E11" s="12"/>
      <c r="F11" s="12"/>
      <c r="G11" s="12"/>
      <c r="H11" s="12"/>
      <c r="I11" s="12"/>
      <c r="J11" s="12"/>
      <c r="K11" s="12"/>
    </row>
    <row r="12" spans="2:12" ht="14.45" customHeight="1" x14ac:dyDescent="0.25">
      <c r="B12" s="12"/>
      <c r="C12" s="12"/>
      <c r="D12" s="12"/>
      <c r="E12" s="12"/>
      <c r="F12" s="12"/>
      <c r="G12" s="12"/>
      <c r="H12" s="12"/>
      <c r="I12" s="12"/>
      <c r="J12" s="12"/>
      <c r="K12" s="12"/>
    </row>
    <row r="13" spans="2:12" s="203" customFormat="1" ht="14.45" customHeight="1" x14ac:dyDescent="0.25">
      <c r="B13" s="12"/>
      <c r="C13" s="12"/>
      <c r="D13" s="12"/>
      <c r="E13" s="12"/>
      <c r="F13" s="12"/>
      <c r="G13" s="12"/>
      <c r="H13" s="12"/>
      <c r="I13" s="12"/>
      <c r="J13" s="12"/>
      <c r="K13" s="12"/>
    </row>
    <row r="14" spans="2:12" s="203" customFormat="1" ht="14.45" customHeight="1" x14ac:dyDescent="0.25">
      <c r="B14" s="12"/>
      <c r="C14" s="12"/>
      <c r="D14" s="12"/>
      <c r="E14" s="12"/>
      <c r="F14" s="12"/>
      <c r="G14" s="12"/>
      <c r="H14" s="12"/>
      <c r="I14" s="12"/>
      <c r="J14" s="12"/>
      <c r="K14" s="12"/>
    </row>
    <row r="15" spans="2:12" ht="14.45" customHeight="1" x14ac:dyDescent="0.25">
      <c r="B15" s="12"/>
      <c r="C15" s="12"/>
      <c r="D15" s="12"/>
      <c r="E15" s="12"/>
      <c r="F15" s="12"/>
      <c r="G15" s="12"/>
      <c r="H15" s="12"/>
      <c r="I15" s="12"/>
      <c r="J15" s="12"/>
      <c r="K15" s="12"/>
    </row>
    <row r="16" spans="2:12" ht="14.45" customHeight="1" x14ac:dyDescent="0.25">
      <c r="B16" s="224" t="s">
        <v>257</v>
      </c>
      <c r="C16" s="225"/>
      <c r="D16" s="225"/>
      <c r="E16" s="225"/>
      <c r="F16" s="225"/>
      <c r="G16" s="225"/>
      <c r="H16" s="225"/>
      <c r="I16" s="225"/>
      <c r="J16" s="225"/>
      <c r="K16" s="225"/>
      <c r="L16" s="214"/>
    </row>
    <row r="17" spans="2:12" ht="15.75" customHeight="1" x14ac:dyDescent="0.25">
      <c r="B17" s="225"/>
      <c r="C17" s="225"/>
      <c r="D17" s="225"/>
      <c r="E17" s="225"/>
      <c r="F17" s="225"/>
      <c r="G17" s="225"/>
      <c r="H17" s="225"/>
      <c r="I17" s="225"/>
      <c r="J17" s="225"/>
      <c r="K17" s="225"/>
      <c r="L17" s="214"/>
    </row>
    <row r="18" spans="2:12" ht="14.45" customHeight="1" x14ac:dyDescent="0.25">
      <c r="B18" s="225"/>
      <c r="C18" s="225"/>
      <c r="D18" s="225"/>
      <c r="E18" s="225"/>
      <c r="F18" s="225"/>
      <c r="G18" s="225"/>
      <c r="H18" s="225"/>
      <c r="I18" s="225"/>
      <c r="J18" s="225"/>
      <c r="K18" s="225"/>
      <c r="L18" s="214"/>
    </row>
    <row r="19" spans="2:12" ht="14.45" customHeight="1" x14ac:dyDescent="0.25">
      <c r="B19" s="225"/>
      <c r="C19" s="225"/>
      <c r="D19" s="225"/>
      <c r="E19" s="225"/>
      <c r="F19" s="225"/>
      <c r="G19" s="225"/>
      <c r="H19" s="225"/>
      <c r="I19" s="225"/>
      <c r="J19" s="225"/>
      <c r="K19" s="225"/>
      <c r="L19" s="214"/>
    </row>
    <row r="20" spans="2:12" ht="14.45" customHeight="1" x14ac:dyDescent="0.25">
      <c r="B20" s="225"/>
      <c r="C20" s="225"/>
      <c r="D20" s="225"/>
      <c r="E20" s="225"/>
      <c r="F20" s="225"/>
      <c r="G20" s="225"/>
      <c r="H20" s="225"/>
      <c r="I20" s="225"/>
      <c r="J20" s="225"/>
      <c r="K20" s="225"/>
      <c r="L20" s="214"/>
    </row>
    <row r="21" spans="2:12" ht="15" customHeight="1" x14ac:dyDescent="0.25">
      <c r="B21" s="225"/>
      <c r="C21" s="225"/>
      <c r="D21" s="225"/>
      <c r="E21" s="225"/>
      <c r="F21" s="225"/>
      <c r="G21" s="225"/>
      <c r="H21" s="225"/>
      <c r="I21" s="225"/>
      <c r="J21" s="225"/>
      <c r="K21" s="225"/>
      <c r="L21" s="214"/>
    </row>
    <row r="22" spans="2:12" ht="14.45" customHeight="1" x14ac:dyDescent="0.25">
      <c r="B22" s="225"/>
      <c r="C22" s="225"/>
      <c r="D22" s="225"/>
      <c r="E22" s="225"/>
      <c r="F22" s="225"/>
      <c r="G22" s="225"/>
      <c r="H22" s="225"/>
      <c r="I22" s="225"/>
      <c r="J22" s="225"/>
      <c r="K22" s="225"/>
      <c r="L22" s="214"/>
    </row>
    <row r="23" spans="2:12" ht="14.45" customHeight="1" x14ac:dyDescent="0.25">
      <c r="B23" s="225"/>
      <c r="C23" s="225"/>
      <c r="D23" s="225"/>
      <c r="E23" s="225"/>
      <c r="F23" s="225"/>
      <c r="G23" s="225"/>
      <c r="H23" s="225"/>
      <c r="I23" s="225"/>
      <c r="J23" s="225"/>
      <c r="K23" s="225"/>
      <c r="L23" s="214"/>
    </row>
    <row r="24" spans="2:12" s="203" customFormat="1" ht="14.45" customHeight="1" x14ac:dyDescent="0.25">
      <c r="B24" s="207"/>
      <c r="C24" s="207"/>
      <c r="D24" s="207"/>
      <c r="E24" s="207"/>
      <c r="F24" s="207"/>
      <c r="G24" s="207"/>
      <c r="H24" s="207"/>
      <c r="I24" s="207"/>
      <c r="J24" s="207"/>
      <c r="K24" s="207"/>
    </row>
    <row r="25" spans="2:12" ht="14.45" customHeight="1" x14ac:dyDescent="0.25"/>
    <row r="26" spans="2:12" ht="14.45" customHeight="1" x14ac:dyDescent="0.25">
      <c r="B26" s="223"/>
      <c r="C26" s="223"/>
      <c r="D26" s="223"/>
      <c r="E26" s="223"/>
      <c r="F26" s="223"/>
      <c r="G26" s="223"/>
      <c r="H26" s="223"/>
      <c r="I26" s="223"/>
      <c r="J26" s="223"/>
      <c r="K26" s="223"/>
      <c r="L26" s="223"/>
    </row>
    <row r="27" spans="2:12" ht="14.45" customHeight="1" x14ac:dyDescent="0.25">
      <c r="B27" s="223"/>
      <c r="C27" s="223"/>
      <c r="D27" s="223"/>
      <c r="E27" s="223"/>
      <c r="F27" s="223"/>
      <c r="G27" s="223"/>
      <c r="H27" s="223"/>
      <c r="I27" s="223"/>
      <c r="J27" s="223"/>
      <c r="K27" s="223"/>
      <c r="L27" s="223"/>
    </row>
    <row r="28" spans="2:12" ht="14.45" customHeight="1" x14ac:dyDescent="0.25">
      <c r="B28" s="223"/>
      <c r="C28" s="223"/>
      <c r="D28" s="223"/>
      <c r="E28" s="223"/>
      <c r="F28" s="223"/>
      <c r="G28" s="223"/>
      <c r="H28" s="223"/>
      <c r="I28" s="223"/>
      <c r="J28" s="223"/>
      <c r="K28" s="223"/>
      <c r="L28" s="223"/>
    </row>
    <row r="29" spans="2:12" ht="14.45" customHeight="1" x14ac:dyDescent="0.25">
      <c r="B29" s="223"/>
      <c r="C29" s="223"/>
      <c r="D29" s="223"/>
      <c r="E29" s="223"/>
      <c r="F29" s="223"/>
      <c r="G29" s="223"/>
      <c r="H29" s="223"/>
      <c r="I29" s="223"/>
      <c r="J29" s="223"/>
      <c r="K29" s="223"/>
      <c r="L29" s="223"/>
    </row>
    <row r="30" spans="2:12" ht="14.45" customHeight="1" x14ac:dyDescent="0.25">
      <c r="B30" s="223"/>
      <c r="C30" s="223"/>
      <c r="D30" s="223"/>
      <c r="E30" s="223"/>
      <c r="F30" s="223"/>
      <c r="G30" s="223"/>
      <c r="H30" s="223"/>
      <c r="I30" s="223"/>
      <c r="J30" s="223"/>
      <c r="K30" s="223"/>
      <c r="L30" s="223"/>
    </row>
    <row r="32" spans="2:12" s="203" customFormat="1" x14ac:dyDescent="0.25"/>
    <row r="33" spans="2:12" s="203" customFormat="1" x14ac:dyDescent="0.25"/>
    <row r="35" spans="2:12" x14ac:dyDescent="0.25">
      <c r="B35" s="215"/>
      <c r="C35" s="216"/>
      <c r="D35" s="216"/>
      <c r="E35" s="216"/>
      <c r="F35" s="216"/>
      <c r="G35" s="216"/>
      <c r="H35" s="216"/>
      <c r="I35" s="216"/>
      <c r="J35" s="216"/>
      <c r="K35" s="216"/>
      <c r="L35" s="217"/>
    </row>
    <row r="36" spans="2:12" x14ac:dyDescent="0.25">
      <c r="B36" s="218"/>
      <c r="C36" s="214"/>
      <c r="D36" s="214"/>
      <c r="E36" s="214"/>
      <c r="F36" s="214"/>
      <c r="G36" s="214"/>
      <c r="H36" s="214"/>
      <c r="I36" s="214"/>
      <c r="J36" s="214"/>
      <c r="K36" s="214"/>
      <c r="L36" s="219"/>
    </row>
    <row r="37" spans="2:12" x14ac:dyDescent="0.25">
      <c r="B37" s="218"/>
      <c r="C37" s="214"/>
      <c r="D37" s="214"/>
      <c r="E37" s="214"/>
      <c r="F37" s="214"/>
      <c r="G37" s="214"/>
      <c r="H37" s="214"/>
      <c r="I37" s="214"/>
      <c r="J37" s="214"/>
      <c r="K37" s="214"/>
      <c r="L37" s="219"/>
    </row>
    <row r="38" spans="2:12" x14ac:dyDescent="0.25">
      <c r="B38" s="220"/>
      <c r="C38" s="221"/>
      <c r="D38" s="221"/>
      <c r="E38" s="221"/>
      <c r="F38" s="221"/>
      <c r="G38" s="221"/>
      <c r="H38" s="221"/>
      <c r="I38" s="221"/>
      <c r="J38" s="221"/>
      <c r="K38" s="221"/>
      <c r="L38" s="222"/>
    </row>
  </sheetData>
  <mergeCells count="4">
    <mergeCell ref="B4:L10"/>
    <mergeCell ref="B35:L38"/>
    <mergeCell ref="B26:L30"/>
    <mergeCell ref="B16:L23"/>
  </mergeCells>
  <pageMargins left="0.7" right="0.7" top="0.75" bottom="0.75" header="0.3" footer="0.3"/>
  <pageSetup paperSize="9"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M19"/>
  <sheetViews>
    <sheetView zoomScaleNormal="100" workbookViewId="0">
      <selection activeCell="D19" sqref="D19"/>
    </sheetView>
  </sheetViews>
  <sheetFormatPr defaultColWidth="9.140625" defaultRowHeight="15" x14ac:dyDescent="0.25"/>
  <cols>
    <col min="1" max="1" width="34.5703125" style="57" bestFit="1" customWidth="1"/>
    <col min="2" max="2" width="19.5703125" style="57" bestFit="1" customWidth="1"/>
    <col min="3" max="12" width="15.28515625" style="57" bestFit="1" customWidth="1"/>
    <col min="13" max="13" width="10.140625" style="57" bestFit="1" customWidth="1"/>
    <col min="14" max="16384" width="9.140625" style="57"/>
  </cols>
  <sheetData>
    <row r="3" spans="1:13" ht="15.75" thickBot="1" x14ac:dyDescent="0.3">
      <c r="A3" s="52" t="s">
        <v>295</v>
      </c>
      <c r="B3" s="45"/>
      <c r="C3" s="45"/>
      <c r="D3" s="45"/>
      <c r="E3" s="45"/>
      <c r="F3" s="45"/>
      <c r="G3" s="45"/>
      <c r="H3" s="45"/>
      <c r="I3" s="45"/>
      <c r="J3" s="45"/>
      <c r="K3" s="45"/>
      <c r="L3" s="45"/>
    </row>
    <row r="4" spans="1:13" ht="15.75" thickBot="1" x14ac:dyDescent="0.3">
      <c r="A4" s="272" t="s">
        <v>42</v>
      </c>
      <c r="B4" s="17" t="s">
        <v>19</v>
      </c>
      <c r="C4" s="287" t="s">
        <v>218</v>
      </c>
      <c r="D4" s="288"/>
      <c r="E4" s="288"/>
      <c r="F4" s="288"/>
      <c r="G4" s="288"/>
      <c r="H4" s="288"/>
      <c r="I4" s="288"/>
      <c r="J4" s="288"/>
      <c r="K4" s="288"/>
      <c r="L4" s="289"/>
    </row>
    <row r="5" spans="1:13" ht="15.75" thickBot="1" x14ac:dyDescent="0.3">
      <c r="A5" s="273"/>
      <c r="B5" s="43">
        <v>2018</v>
      </c>
      <c r="C5" s="13">
        <f>'8.1. Plan prodaje'!D8</f>
        <v>2020</v>
      </c>
      <c r="D5" s="13">
        <f>'8.1. Plan prodaje'!E8</f>
        <v>2021</v>
      </c>
      <c r="E5" s="13">
        <f>'8.1. Plan prodaje'!F8</f>
        <v>2022</v>
      </c>
      <c r="F5" s="13">
        <f>'8.1. Plan prodaje'!G8</f>
        <v>2023</v>
      </c>
      <c r="G5" s="13">
        <f>'8.1. Plan prodaje'!H8</f>
        <v>2024</v>
      </c>
      <c r="H5" s="13">
        <f>'8.1. Plan prodaje'!I8</f>
        <v>2025</v>
      </c>
      <c r="I5" s="13">
        <f>'8.1. Plan prodaje'!J8</f>
        <v>2026</v>
      </c>
      <c r="J5" s="13">
        <f>'8.1. Plan prodaje'!K8</f>
        <v>2027</v>
      </c>
      <c r="K5" s="13">
        <f>'8.1. Plan prodaje'!L8</f>
        <v>2028</v>
      </c>
      <c r="L5" s="13">
        <f>'8.1. Plan prodaje'!M8</f>
        <v>2029</v>
      </c>
    </row>
    <row r="6" spans="1:13" ht="15.75" thickBot="1" x14ac:dyDescent="0.3">
      <c r="A6" s="153" t="s">
        <v>43</v>
      </c>
      <c r="B6" s="35">
        <f>B7</f>
        <v>0</v>
      </c>
      <c r="C6" s="35">
        <f t="shared" ref="C6:L6" si="0">C7</f>
        <v>0</v>
      </c>
      <c r="D6" s="35">
        <f t="shared" si="0"/>
        <v>0</v>
      </c>
      <c r="E6" s="35">
        <f t="shared" si="0"/>
        <v>0</v>
      </c>
      <c r="F6" s="35">
        <f t="shared" si="0"/>
        <v>0</v>
      </c>
      <c r="G6" s="35">
        <f t="shared" si="0"/>
        <v>0</v>
      </c>
      <c r="H6" s="35">
        <f t="shared" si="0"/>
        <v>0</v>
      </c>
      <c r="I6" s="35">
        <f t="shared" si="0"/>
        <v>0</v>
      </c>
      <c r="J6" s="35">
        <f t="shared" si="0"/>
        <v>0</v>
      </c>
      <c r="K6" s="35">
        <f t="shared" si="0"/>
        <v>0</v>
      </c>
      <c r="L6" s="35">
        <f t="shared" si="0"/>
        <v>0</v>
      </c>
    </row>
    <row r="7" spans="1:13" ht="15.75" thickBot="1" x14ac:dyDescent="0.3">
      <c r="A7" s="59" t="s">
        <v>44</v>
      </c>
      <c r="B7" s="120">
        <f>'8.1. Plan prodaje'!C37</f>
        <v>0</v>
      </c>
      <c r="C7" s="120">
        <f>'8.1. Plan prodaje'!D37</f>
        <v>0</v>
      </c>
      <c r="D7" s="120">
        <f>'8.1. Plan prodaje'!E37</f>
        <v>0</v>
      </c>
      <c r="E7" s="120">
        <f>'8.1. Plan prodaje'!F37</f>
        <v>0</v>
      </c>
      <c r="F7" s="120">
        <f>'8.1. Plan prodaje'!G37</f>
        <v>0</v>
      </c>
      <c r="G7" s="120">
        <f>'8.1. Plan prodaje'!H37</f>
        <v>0</v>
      </c>
      <c r="H7" s="120">
        <f>'8.1. Plan prodaje'!I37</f>
        <v>0</v>
      </c>
      <c r="I7" s="120">
        <f>'8.1. Plan prodaje'!J37</f>
        <v>0</v>
      </c>
      <c r="J7" s="120">
        <f>'8.1. Plan prodaje'!K37</f>
        <v>0</v>
      </c>
      <c r="K7" s="120">
        <f>'8.1. Plan prodaje'!L37</f>
        <v>0</v>
      </c>
      <c r="L7" s="120">
        <f>'8.1. Plan prodaje'!M37</f>
        <v>0</v>
      </c>
    </row>
    <row r="8" spans="1:13" ht="15.75" thickBot="1" x14ac:dyDescent="0.3">
      <c r="A8" s="153" t="s">
        <v>45</v>
      </c>
      <c r="B8" s="154">
        <f>SUM(B9:B10)</f>
        <v>0</v>
      </c>
      <c r="C8" s="154">
        <f t="shared" ref="C8:L8" si="1">SUM(C9:C10)</f>
        <v>0</v>
      </c>
      <c r="D8" s="154">
        <f t="shared" si="1"/>
        <v>0</v>
      </c>
      <c r="E8" s="154">
        <f t="shared" si="1"/>
        <v>0</v>
      </c>
      <c r="F8" s="154">
        <f t="shared" si="1"/>
        <v>0</v>
      </c>
      <c r="G8" s="154">
        <f t="shared" si="1"/>
        <v>0</v>
      </c>
      <c r="H8" s="154">
        <f t="shared" si="1"/>
        <v>0</v>
      </c>
      <c r="I8" s="154">
        <f t="shared" si="1"/>
        <v>0</v>
      </c>
      <c r="J8" s="154">
        <f t="shared" si="1"/>
        <v>0</v>
      </c>
      <c r="K8" s="154">
        <f t="shared" si="1"/>
        <v>0</v>
      </c>
      <c r="L8" s="154">
        <f t="shared" si="1"/>
        <v>0</v>
      </c>
    </row>
    <row r="9" spans="1:13" ht="15.75" thickBot="1" x14ac:dyDescent="0.3">
      <c r="A9" s="59" t="s">
        <v>211</v>
      </c>
      <c r="B9" s="124"/>
      <c r="C9" s="124"/>
      <c r="D9" s="124"/>
      <c r="E9" s="124"/>
      <c r="F9" s="124"/>
      <c r="G9" s="124"/>
      <c r="H9" s="124"/>
      <c r="I9" s="124"/>
      <c r="J9" s="124"/>
      <c r="K9" s="124"/>
      <c r="L9" s="124"/>
    </row>
    <row r="10" spans="1:13" ht="15.75" thickBot="1" x14ac:dyDescent="0.3">
      <c r="A10" s="59" t="s">
        <v>210</v>
      </c>
      <c r="B10" s="124"/>
      <c r="C10" s="124"/>
      <c r="D10" s="124"/>
      <c r="E10" s="124"/>
      <c r="F10" s="124"/>
      <c r="G10" s="124"/>
      <c r="H10" s="124"/>
      <c r="I10" s="124"/>
      <c r="J10" s="124"/>
      <c r="K10" s="124"/>
      <c r="L10" s="124"/>
    </row>
    <row r="11" spans="1:13" ht="15.75" thickBot="1" x14ac:dyDescent="0.3">
      <c r="A11" s="153" t="s">
        <v>252</v>
      </c>
      <c r="B11" s="35">
        <f>B12</f>
        <v>0</v>
      </c>
      <c r="C11" s="35">
        <f t="shared" ref="C11:L11" si="2">C12</f>
        <v>0</v>
      </c>
      <c r="D11" s="35">
        <f t="shared" si="2"/>
        <v>0</v>
      </c>
      <c r="E11" s="35">
        <f t="shared" si="2"/>
        <v>0</v>
      </c>
      <c r="F11" s="35">
        <f t="shared" si="2"/>
        <v>0</v>
      </c>
      <c r="G11" s="35">
        <f t="shared" si="2"/>
        <v>0</v>
      </c>
      <c r="H11" s="35">
        <f t="shared" si="2"/>
        <v>0</v>
      </c>
      <c r="I11" s="35">
        <f t="shared" si="2"/>
        <v>0</v>
      </c>
      <c r="J11" s="35">
        <f t="shared" si="2"/>
        <v>0</v>
      </c>
      <c r="K11" s="35">
        <f t="shared" si="2"/>
        <v>0</v>
      </c>
      <c r="L11" s="35">
        <f t="shared" si="2"/>
        <v>0</v>
      </c>
      <c r="M11" s="76"/>
    </row>
    <row r="12" spans="1:13" ht="15.75" thickBot="1" x14ac:dyDescent="0.3">
      <c r="A12" s="59" t="s">
        <v>244</v>
      </c>
      <c r="B12" s="54"/>
      <c r="C12" s="32"/>
      <c r="D12" s="32">
        <f>'8.4. Strukt. i dinamika ulaganj'!$D$35*'8.3. Obračun amortizacije'!H13</f>
        <v>0</v>
      </c>
      <c r="E12" s="32">
        <f>'8.4. Strukt. i dinamika ulaganj'!$D$35*'8.3. Obračun amortizacije'!I13</f>
        <v>0</v>
      </c>
      <c r="F12" s="32">
        <f>'8.4. Strukt. i dinamika ulaganj'!$D$35*'8.3. Obračun amortizacije'!J13</f>
        <v>0</v>
      </c>
      <c r="G12" s="32">
        <f>'8.4. Strukt. i dinamika ulaganj'!$D$35*'8.3. Obračun amortizacije'!K13</f>
        <v>0</v>
      </c>
      <c r="H12" s="32">
        <f>'8.4. Strukt. i dinamika ulaganj'!$D$35*'8.3. Obračun amortizacije'!L13</f>
        <v>0</v>
      </c>
      <c r="I12" s="32">
        <f>'8.4. Strukt. i dinamika ulaganj'!$D$35*'8.3. Obračun amortizacije'!M13</f>
        <v>0</v>
      </c>
      <c r="J12" s="32">
        <f>'8.4. Strukt. i dinamika ulaganj'!$D$35*'8.3. Obračun amortizacije'!N13</f>
        <v>0</v>
      </c>
      <c r="K12" s="32">
        <f>'8.4. Strukt. i dinamika ulaganj'!$D$35*'8.3. Obračun amortizacije'!O13</f>
        <v>0</v>
      </c>
      <c r="L12" s="32">
        <f>'8.4. Strukt. i dinamika ulaganj'!$D$35*'8.3. Obračun amortizacije'!P13</f>
        <v>0</v>
      </c>
      <c r="M12" s="76"/>
    </row>
    <row r="13" spans="1:13" ht="15.75" thickBot="1" x14ac:dyDescent="0.3">
      <c r="A13" s="153" t="s">
        <v>46</v>
      </c>
      <c r="B13" s="35">
        <f>SUM(B14:B15)</f>
        <v>0</v>
      </c>
      <c r="C13" s="35">
        <f t="shared" ref="C13:L13" si="3">SUM(C14:C15)</f>
        <v>0</v>
      </c>
      <c r="D13" s="35">
        <f t="shared" si="3"/>
        <v>0</v>
      </c>
      <c r="E13" s="35">
        <f t="shared" si="3"/>
        <v>0</v>
      </c>
      <c r="F13" s="35">
        <f t="shared" si="3"/>
        <v>0</v>
      </c>
      <c r="G13" s="35">
        <f t="shared" si="3"/>
        <v>0</v>
      </c>
      <c r="H13" s="35">
        <f t="shared" si="3"/>
        <v>0</v>
      </c>
      <c r="I13" s="35">
        <f t="shared" si="3"/>
        <v>0</v>
      </c>
      <c r="J13" s="35">
        <f t="shared" si="3"/>
        <v>0</v>
      </c>
      <c r="K13" s="35">
        <f t="shared" si="3"/>
        <v>0</v>
      </c>
      <c r="L13" s="35">
        <f t="shared" si="3"/>
        <v>0</v>
      </c>
      <c r="M13" s="76"/>
    </row>
    <row r="14" spans="1:13" ht="15.75" thickBot="1" x14ac:dyDescent="0.3">
      <c r="A14" s="59" t="s">
        <v>10</v>
      </c>
      <c r="B14" s="54"/>
      <c r="C14" s="32"/>
      <c r="D14" s="32"/>
      <c r="E14" s="32"/>
      <c r="F14" s="32"/>
      <c r="G14" s="32"/>
      <c r="H14" s="32"/>
      <c r="I14" s="32"/>
      <c r="J14" s="32"/>
      <c r="K14" s="32"/>
      <c r="L14" s="32"/>
      <c r="M14" s="76"/>
    </row>
    <row r="15" spans="1:13" ht="15.75" thickBot="1" x14ac:dyDescent="0.3">
      <c r="A15" s="59" t="s">
        <v>9</v>
      </c>
      <c r="B15" s="54"/>
      <c r="C15" s="32"/>
      <c r="D15" s="32"/>
      <c r="E15" s="32"/>
      <c r="F15" s="32"/>
      <c r="G15" s="32"/>
      <c r="H15" s="32"/>
      <c r="I15" s="32"/>
      <c r="J15" s="32"/>
      <c r="K15" s="32"/>
      <c r="L15" s="32"/>
      <c r="M15" s="76"/>
    </row>
    <row r="16" spans="1:13" ht="15.75" thickBot="1" x14ac:dyDescent="0.3">
      <c r="A16" s="23" t="s">
        <v>20</v>
      </c>
      <c r="B16" s="152">
        <f>B6+B8+B11+B13</f>
        <v>0</v>
      </c>
      <c r="C16" s="152">
        <f t="shared" ref="C16:L16" si="4">C6+C8+C11+C13</f>
        <v>0</v>
      </c>
      <c r="D16" s="152">
        <f t="shared" si="4"/>
        <v>0</v>
      </c>
      <c r="E16" s="152">
        <f t="shared" si="4"/>
        <v>0</v>
      </c>
      <c r="F16" s="152">
        <f t="shared" si="4"/>
        <v>0</v>
      </c>
      <c r="G16" s="152">
        <f t="shared" si="4"/>
        <v>0</v>
      </c>
      <c r="H16" s="152">
        <f t="shared" si="4"/>
        <v>0</v>
      </c>
      <c r="I16" s="152">
        <f t="shared" si="4"/>
        <v>0</v>
      </c>
      <c r="J16" s="152">
        <f t="shared" si="4"/>
        <v>0</v>
      </c>
      <c r="K16" s="152">
        <f t="shared" si="4"/>
        <v>0</v>
      </c>
      <c r="L16" s="152">
        <f t="shared" si="4"/>
        <v>0</v>
      </c>
    </row>
    <row r="17" spans="1:13" x14ac:dyDescent="0.25">
      <c r="A17" s="45"/>
      <c r="B17" s="45"/>
      <c r="C17" s="45"/>
      <c r="D17" s="45"/>
      <c r="E17" s="45"/>
      <c r="F17" s="45"/>
      <c r="G17" s="45"/>
      <c r="H17" s="45"/>
      <c r="I17" s="45"/>
      <c r="J17" s="45"/>
      <c r="K17" s="45"/>
      <c r="L17" s="45"/>
      <c r="M17" s="82"/>
    </row>
    <row r="18" spans="1:13" x14ac:dyDescent="0.25">
      <c r="A18" s="334" t="s">
        <v>318</v>
      </c>
      <c r="B18" s="334"/>
      <c r="C18" s="334"/>
      <c r="D18" s="334"/>
      <c r="E18" s="334"/>
      <c r="F18" s="334"/>
      <c r="G18" s="334"/>
      <c r="H18" s="334"/>
      <c r="I18" s="334"/>
      <c r="J18" s="334"/>
      <c r="K18" s="334"/>
      <c r="L18" s="334"/>
      <c r="M18" s="82"/>
    </row>
    <row r="19" spans="1:13" x14ac:dyDescent="0.25">
      <c r="A19" s="204" t="s">
        <v>317</v>
      </c>
      <c r="B19" s="205"/>
      <c r="C19" s="205"/>
      <c r="D19" s="205"/>
      <c r="E19" s="205"/>
      <c r="F19" s="205"/>
      <c r="G19" s="205"/>
      <c r="H19" s="205"/>
      <c r="I19" s="205"/>
      <c r="J19" s="205"/>
      <c r="K19" s="205"/>
      <c r="L19" s="206"/>
    </row>
  </sheetData>
  <mergeCells count="3">
    <mergeCell ref="C4:L4"/>
    <mergeCell ref="A18:L18"/>
    <mergeCell ref="A4:A5"/>
  </mergeCells>
  <pageMargins left="0.7" right="0.7" top="0.75" bottom="0.75" header="0.3" footer="0.3"/>
  <pageSetup paperSize="9" orientation="portrait"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Q46"/>
  <sheetViews>
    <sheetView topLeftCell="A13" zoomScale="106" zoomScaleNormal="106" workbookViewId="0">
      <selection activeCell="I12" sqref="I12"/>
    </sheetView>
  </sheetViews>
  <sheetFormatPr defaultColWidth="9.140625" defaultRowHeight="15" x14ac:dyDescent="0.25"/>
  <cols>
    <col min="1" max="2" width="9.140625" style="57"/>
    <col min="3" max="3" width="7.28515625" style="57" customWidth="1"/>
    <col min="4" max="4" width="14.28515625" style="57" customWidth="1"/>
    <col min="5" max="5" width="24" style="57" customWidth="1"/>
    <col min="6" max="6" width="14.28515625" style="57" customWidth="1"/>
    <col min="7" max="16" width="12.7109375" style="57" customWidth="1"/>
    <col min="17" max="17" width="13.140625" style="57" customWidth="1"/>
    <col min="18" max="16384" width="9.140625" style="57"/>
  </cols>
  <sheetData>
    <row r="3" spans="1:17" x14ac:dyDescent="0.25">
      <c r="A3" s="262" t="s">
        <v>296</v>
      </c>
      <c r="B3" s="262"/>
      <c r="C3" s="262"/>
      <c r="D3" s="45"/>
      <c r="E3" s="45"/>
      <c r="F3" s="45"/>
      <c r="G3" s="45"/>
      <c r="H3" s="45"/>
      <c r="I3" s="45"/>
      <c r="J3" s="45"/>
      <c r="K3" s="45"/>
      <c r="L3" s="45"/>
      <c r="M3" s="45"/>
      <c r="N3" s="45"/>
      <c r="O3" s="45"/>
      <c r="P3" s="45"/>
    </row>
    <row r="4" spans="1:17" x14ac:dyDescent="0.25">
      <c r="A4" s="67"/>
      <c r="B4" s="67"/>
      <c r="C4" s="45"/>
      <c r="D4" s="45"/>
      <c r="E4" s="45"/>
      <c r="F4" s="45"/>
      <c r="G4" s="45"/>
      <c r="H4" s="45"/>
      <c r="I4" s="45"/>
      <c r="J4" s="45"/>
      <c r="K4" s="45"/>
      <c r="L4" s="45"/>
      <c r="M4" s="45"/>
      <c r="N4" s="45"/>
      <c r="O4" s="45"/>
      <c r="P4" s="45"/>
    </row>
    <row r="5" spans="1:17" ht="25.5" customHeight="1" thickBot="1" x14ac:dyDescent="0.3">
      <c r="A5" s="290" t="s">
        <v>230</v>
      </c>
      <c r="B5" s="301"/>
      <c r="C5" s="301"/>
      <c r="D5" s="301"/>
      <c r="E5" s="301"/>
      <c r="F5" s="301"/>
      <c r="G5" s="301"/>
      <c r="H5" s="301"/>
      <c r="I5" s="301"/>
      <c r="J5" s="301"/>
      <c r="K5" s="301"/>
      <c r="L5" s="301"/>
      <c r="M5" s="301"/>
      <c r="N5" s="301"/>
      <c r="O5" s="301"/>
      <c r="P5" s="291"/>
    </row>
    <row r="6" spans="1:17" ht="29.25" customHeight="1" thickBot="1" x14ac:dyDescent="0.3">
      <c r="A6" s="345" t="s">
        <v>47</v>
      </c>
      <c r="B6" s="346"/>
      <c r="C6" s="346"/>
      <c r="D6" s="347"/>
      <c r="E6" s="18" t="s">
        <v>201</v>
      </c>
      <c r="F6" s="18" t="s">
        <v>48</v>
      </c>
      <c r="G6" s="14">
        <v>2020</v>
      </c>
      <c r="H6" s="14">
        <v>2021</v>
      </c>
      <c r="I6" s="14">
        <v>2022</v>
      </c>
      <c r="J6" s="14">
        <v>2023</v>
      </c>
      <c r="K6" s="14">
        <v>2024</v>
      </c>
      <c r="L6" s="14">
        <v>2025</v>
      </c>
      <c r="M6" s="14">
        <v>2926</v>
      </c>
      <c r="N6" s="14">
        <v>2027</v>
      </c>
      <c r="O6" s="14">
        <v>2028</v>
      </c>
      <c r="P6" s="14">
        <v>2028</v>
      </c>
      <c r="Q6" s="122"/>
    </row>
    <row r="7" spans="1:17" x14ac:dyDescent="0.25">
      <c r="A7" s="341">
        <v>1</v>
      </c>
      <c r="B7" s="342"/>
      <c r="C7" s="342"/>
      <c r="D7" s="343"/>
      <c r="E7" s="32">
        <f>'8.4. Strukt. i dinamika ulaganj'!D19</f>
        <v>0</v>
      </c>
      <c r="F7" s="114"/>
      <c r="G7" s="115">
        <f>E7*F7/12*(12-MONTH('8.4. Strukt. i dinamika ulaganj'!$B$32))</f>
        <v>0</v>
      </c>
      <c r="H7" s="115">
        <f>IF($E7&lt;=SUM($G7:G7),0,IF($E7-SUM($G7:G7)&lt;$F7*$E7,$E7-SUM($G7:G7),$F7*$E7))</f>
        <v>0</v>
      </c>
      <c r="I7" s="115">
        <f>IF($E7&lt;=SUM($G7:H7),0,IF($E7-SUM($G7:H7)&lt;$F7*$E7,$E7-SUM($G7:H7),$F7*$E7))</f>
        <v>0</v>
      </c>
      <c r="J7" s="115">
        <f>IF($E7&lt;=SUM($G7:I7),0,IF($E7-SUM($G7:I7)&lt;$F7*$E7,$E7-SUM($G7:I7),$F7*$E7))</f>
        <v>0</v>
      </c>
      <c r="K7" s="115">
        <f>IF($E7&lt;=SUM($G7:J7),0,IF($E7-SUM($G7:J7)&lt;$F7*$E7,$E7-SUM($G7:J7),$F7*$E7))</f>
        <v>0</v>
      </c>
      <c r="L7" s="115">
        <f>IF($E7&lt;=SUM($G7:K7),0,IF($E7-SUM($G7:K7)&lt;$F7*$E7,$E7-SUM($G7:K7),$F7*$E7))</f>
        <v>0</v>
      </c>
      <c r="M7" s="115">
        <f>IF($E7&lt;=SUM($G7:L7),0,IF($E7-SUM($G7:L7)&lt;$F7*$E7,$E7-SUM($G7:L7),$F7*$E7))</f>
        <v>0</v>
      </c>
      <c r="N7" s="115">
        <f>IF($E7&lt;=SUM($G7:M7),0,IF($E7-SUM($G7:M7)&lt;$F7*$E7,$E7-SUM($G7:M7),$F7*$E7))</f>
        <v>0</v>
      </c>
      <c r="O7" s="115">
        <f>IF($E7&lt;=SUM($G7:N7),0,IF($E7-SUM($G7:N7)&lt;$F7*$E7,$E7-SUM($G7:N7),$F7*$E7))</f>
        <v>0</v>
      </c>
      <c r="P7" s="115">
        <f>IF($E7&lt;=SUM($G7:O7),0,IF($E7-SUM($G7:O7)&lt;$F7*$E7,$E7-SUM($G7:O7),$F7*$E7))</f>
        <v>0</v>
      </c>
      <c r="Q7" s="76"/>
    </row>
    <row r="8" spans="1:17" x14ac:dyDescent="0.25">
      <c r="A8" s="341">
        <v>2</v>
      </c>
      <c r="B8" s="342"/>
      <c r="C8" s="342"/>
      <c r="D8" s="343"/>
      <c r="E8" s="32">
        <f>'8.4. Strukt. i dinamika ulaganj'!D20</f>
        <v>0</v>
      </c>
      <c r="F8" s="114"/>
      <c r="G8" s="115">
        <f>E8*F8/12*(12-MONTH('8.4. Strukt. i dinamika ulaganj'!$B$32))</f>
        <v>0</v>
      </c>
      <c r="H8" s="115">
        <f>IF($E8&lt;=SUM($G8:G8),0,IF($E8-SUM($G8:G8)&lt;$F8*$E8,$E8-SUM($G8:G8),$F8*$E8))</f>
        <v>0</v>
      </c>
      <c r="I8" s="115">
        <f>IF($E8&lt;=SUM($G8:H8),0,IF($E8-SUM($G8:H8)&lt;$F8*$E8,$E8-SUM($G8:H8),$F8*$E8))</f>
        <v>0</v>
      </c>
      <c r="J8" s="115">
        <f>IF($E8&lt;=SUM($G8:I8),0,IF($E8-SUM($G8:I8)&lt;$F8*$E8,$E8-SUM($G8:I8),$F8*$E8))</f>
        <v>0</v>
      </c>
      <c r="K8" s="115">
        <f>IF($E8&lt;=SUM($G8:J8),0,IF($E8-SUM($G8:J8)&lt;$F8*$E8,$E8-SUM($G8:J8),$F8*$E8))</f>
        <v>0</v>
      </c>
      <c r="L8" s="115">
        <f>IF($E8&lt;=SUM($G8:K8),0,IF($E8-SUM($G8:K8)&lt;$F8*$E8,$E8-SUM($G8:K8),$F8*$E8))</f>
        <v>0</v>
      </c>
      <c r="M8" s="115">
        <f>IF($E8&lt;=SUM($G8:L8),0,IF($E8-SUM($G8:L8)&lt;$F8*$E8,$E8-SUM($G8:L8),$F8*$E8))</f>
        <v>0</v>
      </c>
      <c r="N8" s="115">
        <f>IF($E8&lt;=SUM($G8:M8),0,IF($E8-SUM($G8:M8)&lt;$F8*$E8,$E8-SUM($G8:M8),$F8*$E8))</f>
        <v>0</v>
      </c>
      <c r="O8" s="115">
        <f>IF($E8&lt;=SUM($G8:N8),0,IF($E8-SUM($G8:N8)&lt;$F8*$E8,$E8-SUM($G8:N8),$F8*$E8))</f>
        <v>0</v>
      </c>
      <c r="P8" s="115">
        <f>IF($E8&lt;=SUM($G8:O8),0,IF($E8-SUM($G8:O8)&lt;$F8*$E8,$E8-SUM($G8:O8),$F8*$E8))</f>
        <v>0</v>
      </c>
      <c r="Q8" s="76"/>
    </row>
    <row r="9" spans="1:17" x14ac:dyDescent="0.25">
      <c r="A9" s="341">
        <v>3</v>
      </c>
      <c r="B9" s="342"/>
      <c r="C9" s="342"/>
      <c r="D9" s="343"/>
      <c r="E9" s="32">
        <f>'8.4. Strukt. i dinamika ulaganj'!D21</f>
        <v>0</v>
      </c>
      <c r="F9" s="114"/>
      <c r="G9" s="115">
        <f>E9*F9/12*(12-MONTH('8.4. Strukt. i dinamika ulaganj'!$B$32))</f>
        <v>0</v>
      </c>
      <c r="H9" s="115">
        <f>IF($E9&lt;=SUM($G9:G9),0,IF($E9-SUM($G9:G9)&lt;$F9*$E9,$E9-SUM($G9:G9),$F9*$E9))</f>
        <v>0</v>
      </c>
      <c r="I9" s="115">
        <f>IF($E9&lt;=SUM($G9:H9),0,IF($E9-SUM($G9:H9)&lt;$F9*$E9,$E9-SUM($G9:H9),$F9*$E9))</f>
        <v>0</v>
      </c>
      <c r="J9" s="115">
        <f>IF($E9&lt;=SUM($G9:I9),0,IF($E9-SUM($G9:I9)&lt;$F9*$E9,$E9-SUM($G9:I9),$F9*$E9))</f>
        <v>0</v>
      </c>
      <c r="K9" s="115">
        <f>IF($E9&lt;=SUM($G9:J9),0,IF($E9-SUM($G9:J9)&lt;$F9*$E9,$E9-SUM($G9:J9),$F9*$E9))</f>
        <v>0</v>
      </c>
      <c r="L9" s="115">
        <f>IF($E9&lt;=SUM($G9:K9),0,IF($E9-SUM($G9:K9)&lt;$F9*$E9,$E9-SUM($G9:K9),$F9*$E9))</f>
        <v>0</v>
      </c>
      <c r="M9" s="115">
        <f>IF($E9&lt;=SUM($G9:L9),0,IF($E9-SUM($G9:L9)&lt;$F9*$E9,$E9-SUM($G9:L9),$F9*$E9))</f>
        <v>0</v>
      </c>
      <c r="N9" s="115">
        <f>IF($E9&lt;=SUM($G9:M9),0,IF($E9-SUM($G9:M9)&lt;$F9*$E9,$E9-SUM($G9:M9),$F9*$E9))</f>
        <v>0</v>
      </c>
      <c r="O9" s="115">
        <f>IF($E9&lt;=SUM($G9:N9),0,IF($E9-SUM($G9:N9)&lt;$F9*$E9,$E9-SUM($G9:N9),$F9*$E9))</f>
        <v>0</v>
      </c>
      <c r="P9" s="115">
        <f>IF($E9&lt;=SUM($G9:O9),0,IF($E9-SUM($G9:O9)&lt;$F9*$E9,$E9-SUM($G9:O9),$F9*$E9))</f>
        <v>0</v>
      </c>
      <c r="Q9" s="76"/>
    </row>
    <row r="10" spans="1:17" x14ac:dyDescent="0.25">
      <c r="A10" s="341" t="str">
        <f>'8.4. Strukt. i dinamika ulaganj'!A22</f>
        <v>4.</v>
      </c>
      <c r="B10" s="342"/>
      <c r="C10" s="342"/>
      <c r="D10" s="343"/>
      <c r="E10" s="32">
        <f>'8.4. Strukt. i dinamika ulaganj'!D22</f>
        <v>0</v>
      </c>
      <c r="F10" s="114"/>
      <c r="G10" s="115">
        <f>E10*F10/12*(12-MONTH('8.4. Strukt. i dinamika ulaganj'!$B$32))</f>
        <v>0</v>
      </c>
      <c r="H10" s="115">
        <f>IF($E10&lt;=SUM($G10:G10),0,IF($E10-SUM($G10:G10)&lt;$F10*$E10,$E10-SUM($G10:G10),$F10*$E10))</f>
        <v>0</v>
      </c>
      <c r="I10" s="115">
        <f>IF($E10&lt;=SUM($G10:H10),0,IF($E10-SUM($G10:H10)&lt;$F10*$E10,$E10-SUM($G10:H10),$F10*$E10))</f>
        <v>0</v>
      </c>
      <c r="J10" s="115">
        <f>IF($E10&lt;=SUM($G10:I10),0,IF($E10-SUM($G10:I10)&lt;$F10*$E10,$E10-SUM($G10:I10),$F10*$E10))</f>
        <v>0</v>
      </c>
      <c r="K10" s="115">
        <f>IF($E10&lt;=SUM($G10:J10),0,IF($E10-SUM($G10:J10)&lt;$F10*$E10,$E10-SUM($G10:J10),$F10*$E10))</f>
        <v>0</v>
      </c>
      <c r="L10" s="115">
        <f>IF($E10&lt;=SUM($G10:K10),0,IF($E10-SUM($G10:K10)&lt;$F10*$E10,$E10-SUM($G10:K10),$F10*$E10))</f>
        <v>0</v>
      </c>
      <c r="M10" s="115">
        <f>IF($E10&lt;=SUM($G10:L10),0,IF($E10-SUM($G10:L10)&lt;$F10*$E10,$E10-SUM($G10:L10),$F10*$E10))</f>
        <v>0</v>
      </c>
      <c r="N10" s="115">
        <f>IF($E10&lt;=SUM($G10:M10),0,IF($E10-SUM($G10:M10)&lt;$F10*$E10,$E10-SUM($G10:M10),$F10*$E10))</f>
        <v>0</v>
      </c>
      <c r="O10" s="115">
        <f>IF($E10&lt;=SUM($G10:N10),0,IF($E10-SUM($G10:N10)&lt;$F10*$E10,$E10-SUM($G10:N10),$F10*$E10))</f>
        <v>0</v>
      </c>
      <c r="P10" s="115">
        <f>IF($E10&lt;=SUM($G10:O10),0,IF($E10-SUM($G10:O10)&lt;$F10*$E10,$E10-SUM($G10:O10),$F10*$E10))</f>
        <v>0</v>
      </c>
      <c r="Q10" s="76"/>
    </row>
    <row r="11" spans="1:17" x14ac:dyDescent="0.25">
      <c r="A11" s="341" t="str">
        <f>'8.4. Strukt. i dinamika ulaganj'!A23</f>
        <v>5.</v>
      </c>
      <c r="B11" s="342"/>
      <c r="C11" s="342"/>
      <c r="D11" s="343"/>
      <c r="E11" s="32">
        <f>'8.4. Strukt. i dinamika ulaganj'!D23</f>
        <v>0</v>
      </c>
      <c r="F11" s="114"/>
      <c r="G11" s="115">
        <f>E11*F11/12*(12-MONTH('8.4. Strukt. i dinamika ulaganj'!$B$32))</f>
        <v>0</v>
      </c>
      <c r="H11" s="115">
        <f>IF($E11&lt;=SUM($G11:G11),0,IF($E11-SUM($G11:G11)&lt;$F11*$E11,$E11-SUM($G11:G11),$F11*$E11))</f>
        <v>0</v>
      </c>
      <c r="I11" s="115">
        <f>IF($E11&lt;=SUM($G11:H11),0,IF($E11-SUM($G11:H11)&lt;$F11*$E11,$E11-SUM($G11:H11),$F11*$E11))</f>
        <v>0</v>
      </c>
      <c r="J11" s="115">
        <f>IF($E11&lt;=SUM($G11:I11),0,IF($E11-SUM($G11:I11)&lt;$F11*$E11,$E11-SUM($G11:I11),$F11*$E11))</f>
        <v>0</v>
      </c>
      <c r="K11" s="115">
        <f>IF($E11&lt;=SUM($G11:J11),0,IF($E11-SUM($G11:J11)&lt;$F11*$E11,$E11-SUM($G11:J11),$F11*$E11))</f>
        <v>0</v>
      </c>
      <c r="L11" s="115">
        <f>IF($E11&lt;=SUM($G11:K11),0,IF($E11-SUM($G11:K11)&lt;$F11*$E11,$E11-SUM($G11:K11),$F11*$E11))</f>
        <v>0</v>
      </c>
      <c r="M11" s="115">
        <f>IF($E11&lt;=SUM($G11:L11),0,IF($E11-SUM($G11:L11)&lt;$F11*$E11,$E11-SUM($G11:L11),$F11*$E11))</f>
        <v>0</v>
      </c>
      <c r="N11" s="115">
        <f>IF($E11&lt;=SUM($G11:M11),0,IF($E11-SUM($G11:M11)&lt;$F11*$E11,$E11-SUM($G11:M11),$F11*$E11))</f>
        <v>0</v>
      </c>
      <c r="O11" s="115">
        <f>IF($E11&lt;=SUM($G11:N11),0,IF($E11-SUM($G11:N11)&lt;$F11*$E11,$E11-SUM($G11:N11),$F11*$E11))</f>
        <v>0</v>
      </c>
      <c r="P11" s="115">
        <f>IF($E11&lt;=SUM($G11:O11),0,IF($E11-SUM($G11:O11)&lt;$F11*$E11,$E11-SUM($G11:O11),$F11*$E11))</f>
        <v>0</v>
      </c>
      <c r="Q11" s="76"/>
    </row>
    <row r="12" spans="1:17" x14ac:dyDescent="0.25">
      <c r="A12" s="341" t="str">
        <f>'8.4. Strukt. i dinamika ulaganj'!A24</f>
        <v>6.</v>
      </c>
      <c r="B12" s="342"/>
      <c r="C12" s="342"/>
      <c r="D12" s="343"/>
      <c r="E12" s="32">
        <f>'8.4. Strukt. i dinamika ulaganj'!D24</f>
        <v>0</v>
      </c>
      <c r="F12" s="114"/>
      <c r="G12" s="115">
        <f>E12*F12/12*(12-MONTH('8.4. Strukt. i dinamika ulaganj'!$B$32))</f>
        <v>0</v>
      </c>
      <c r="H12" s="115">
        <f>IF($E12&lt;=SUM($G12:G12),0,IF($E12-SUM($G12:G12)&lt;$F12*$E12,$E12-SUM($G12:G12),$F12*$E12))</f>
        <v>0</v>
      </c>
      <c r="I12" s="115">
        <f>IF($E12&lt;=SUM($G12:H12),0,IF($E12-SUM($G12:H12)&lt;$F12*$E12,$E12-SUM($G12:H12),$F12*$E12))</f>
        <v>0</v>
      </c>
      <c r="J12" s="115">
        <f>IF($E12&lt;=SUM($G12:I12),0,IF($E12-SUM($G12:I12)&lt;$F12*$E12,$E12-SUM($G12:I12),$F12*$E12))</f>
        <v>0</v>
      </c>
      <c r="K12" s="115">
        <f>IF($E12&lt;=SUM($G12:J12),0,IF($E12-SUM($G12:J12)&lt;$F12*$E12,$E12-SUM($G12:J12),$F12*$E12))</f>
        <v>0</v>
      </c>
      <c r="L12" s="115">
        <f>IF($E12&lt;=SUM($G12:K12),0,IF($E12-SUM($G12:K12)&lt;$F12*$E12,$E12-SUM($G12:K12),$F12*$E12))</f>
        <v>0</v>
      </c>
      <c r="M12" s="115">
        <f>IF($E12&lt;=SUM($G12:L12),0,IF($E12-SUM($G12:L12)&lt;$F12*$E12,$E12-SUM($G12:L12),$F12*$E12))</f>
        <v>0</v>
      </c>
      <c r="N12" s="115">
        <f>IF($E12&lt;=SUM($G12:M12),0,IF($E12-SUM($G12:M12)&lt;$F12*$E12,$E12-SUM($G12:M12),$F12*$E12))</f>
        <v>0</v>
      </c>
      <c r="O12" s="115">
        <f>IF($E12&lt;=SUM($G12:N12),0,IF($E12-SUM($G12:N12)&lt;$F12*$E12,$E12-SUM($G12:N12),$F12*$E12))</f>
        <v>0</v>
      </c>
      <c r="P12" s="115">
        <f>IF($E12&lt;=SUM($G12:O12),0,IF($E12-SUM($G12:O12)&lt;$F12*$E12,$E12-SUM($G12:O12),$F12*$E12))</f>
        <v>0</v>
      </c>
      <c r="Q12" s="76"/>
    </row>
    <row r="13" spans="1:17" ht="15.75" customHeight="1" thickBot="1" x14ac:dyDescent="0.3">
      <c r="A13" s="338" t="s">
        <v>20</v>
      </c>
      <c r="B13" s="339"/>
      <c r="C13" s="339"/>
      <c r="D13" s="340"/>
      <c r="E13" s="155">
        <f>SUM(E7:E12)</f>
        <v>0</v>
      </c>
      <c r="F13" s="156"/>
      <c r="G13" s="155">
        <f t="shared" ref="G13:P13" si="0">SUM(G7:G12)</f>
        <v>0</v>
      </c>
      <c r="H13" s="155">
        <f t="shared" si="0"/>
        <v>0</v>
      </c>
      <c r="I13" s="155">
        <f t="shared" si="0"/>
        <v>0</v>
      </c>
      <c r="J13" s="155">
        <f t="shared" si="0"/>
        <v>0</v>
      </c>
      <c r="K13" s="155">
        <f t="shared" si="0"/>
        <v>0</v>
      </c>
      <c r="L13" s="155">
        <f t="shared" si="0"/>
        <v>0</v>
      </c>
      <c r="M13" s="155">
        <f t="shared" si="0"/>
        <v>0</v>
      </c>
      <c r="N13" s="155">
        <f t="shared" si="0"/>
        <v>0</v>
      </c>
      <c r="O13" s="155">
        <f t="shared" si="0"/>
        <v>0</v>
      </c>
      <c r="P13" s="155">
        <f t="shared" si="0"/>
        <v>0</v>
      </c>
      <c r="Q13" s="76"/>
    </row>
    <row r="14" spans="1:17" ht="25.5" customHeight="1" thickTop="1" x14ac:dyDescent="0.25">
      <c r="A14" s="348"/>
      <c r="B14" s="349"/>
      <c r="C14" s="349"/>
      <c r="D14" s="349"/>
      <c r="E14" s="349"/>
      <c r="F14" s="349"/>
      <c r="G14" s="349"/>
      <c r="H14" s="349"/>
      <c r="I14" s="349"/>
      <c r="J14" s="349"/>
      <c r="K14" s="349"/>
      <c r="L14" s="349"/>
      <c r="M14" s="349"/>
      <c r="N14" s="349"/>
      <c r="O14" s="349"/>
      <c r="P14" s="349"/>
      <c r="Q14" s="76"/>
    </row>
    <row r="15" spans="1:17" ht="25.5" customHeight="1" x14ac:dyDescent="0.25">
      <c r="A15" s="393"/>
      <c r="B15" s="396"/>
      <c r="C15" s="393"/>
      <c r="D15" s="393"/>
      <c r="E15" s="393"/>
      <c r="F15" s="393"/>
      <c r="G15" s="393"/>
      <c r="H15" s="213" t="s">
        <v>50</v>
      </c>
      <c r="I15" s="393"/>
      <c r="J15" s="393"/>
      <c r="K15" s="393"/>
      <c r="L15" s="393"/>
      <c r="M15" s="393"/>
      <c r="N15" s="393"/>
      <c r="O15" s="393"/>
      <c r="P15" s="397"/>
      <c r="Q15" s="76"/>
    </row>
    <row r="16" spans="1:17" ht="29.25" customHeight="1" thickBot="1" x14ac:dyDescent="0.3">
      <c r="A16" s="354" t="s">
        <v>47</v>
      </c>
      <c r="B16" s="355"/>
      <c r="C16" s="394"/>
      <c r="D16" s="18" t="s">
        <v>201</v>
      </c>
      <c r="E16" s="18" t="s">
        <v>49</v>
      </c>
      <c r="F16" s="18" t="s">
        <v>48</v>
      </c>
      <c r="G16" s="395">
        <f>G6</f>
        <v>2020</v>
      </c>
      <c r="H16" s="395">
        <f>H6</f>
        <v>2021</v>
      </c>
      <c r="I16" s="395">
        <f>I6</f>
        <v>2022</v>
      </c>
      <c r="J16" s="395">
        <f>J6</f>
        <v>2023</v>
      </c>
      <c r="K16" s="395">
        <f>K6</f>
        <v>2024</v>
      </c>
      <c r="L16" s="395">
        <f>L6</f>
        <v>2025</v>
      </c>
      <c r="M16" s="395">
        <f>M6</f>
        <v>2926</v>
      </c>
      <c r="N16" s="395">
        <f>N6</f>
        <v>2027</v>
      </c>
      <c r="O16" s="395">
        <f>O6</f>
        <v>2028</v>
      </c>
      <c r="P16" s="395">
        <f>P6</f>
        <v>2028</v>
      </c>
    </row>
    <row r="17" spans="1:17" x14ac:dyDescent="0.25">
      <c r="A17" s="341"/>
      <c r="B17" s="342"/>
      <c r="C17" s="343"/>
      <c r="D17" s="32"/>
      <c r="E17" s="32"/>
      <c r="F17" s="116"/>
      <c r="G17" s="32">
        <f>IF(E17=0,0,$F17*$D17)</f>
        <v>0</v>
      </c>
      <c r="H17" s="32">
        <f>IF($E17&lt;=SUM($G17:G17),0,IF($E17-SUM($G17:G17)&lt;$F17*$D17,$E17-SUM($G17:G17),$F17*$D17))</f>
        <v>0</v>
      </c>
      <c r="I17" s="32">
        <f>IF($E17&lt;=SUM($G17:H17),0,IF($E17-SUM($G17:H17)&lt;$F17*$D17,$E17-SUM($G17:H17),$F17*$D17))</f>
        <v>0</v>
      </c>
      <c r="J17" s="32">
        <f>IF($E17&lt;=SUM($G17:I17),0,IF($E17-SUM($G17:I17)&lt;$F17*$D17,$E17-SUM($G17:I17),$F17*$D17))</f>
        <v>0</v>
      </c>
      <c r="K17" s="32">
        <f>IF($E17&lt;=SUM($G17:J17),0,IF($E17-SUM($G17:J17)&lt;$F17*$D17,$E17-SUM($G17:J17),$F17*$D17))</f>
        <v>0</v>
      </c>
      <c r="L17" s="32">
        <f>IF($E17&lt;=SUM($G17:K17),0,IF($E17-SUM($G17:K17)&lt;$F17*$D17,$E17-SUM($G17:K17),$F17*$D17))</f>
        <v>0</v>
      </c>
      <c r="M17" s="32">
        <f>IF($E17&lt;=SUM($G17:L17),0,IF($E17-SUM($G17:L17)&lt;$F17*$D17,$E17-SUM($G17:L17),$F17*$D17))</f>
        <v>0</v>
      </c>
      <c r="N17" s="32">
        <f>IF($E17&lt;=SUM($G17:M17),0,IF($E17-SUM($G17:M17)&lt;$F17*$D17,$E17-SUM($G17:M17),$F17*$D17))</f>
        <v>0</v>
      </c>
      <c r="O17" s="32">
        <f>IF($E17&lt;=SUM($G17:N17),0,IF($E17-SUM($G17:N17)&lt;$F17*$D17,$E17-SUM($G17:N17),$F17*$D17))</f>
        <v>0</v>
      </c>
      <c r="P17" s="32">
        <f>IF($E17&lt;=SUM($G17:O17),0,IF($E17-SUM($G17:O17)&lt;$F17*$D17,$E17-SUM($G17:O17),$F17*$D17))</f>
        <v>0</v>
      </c>
      <c r="Q17" s="82"/>
    </row>
    <row r="18" spans="1:17" x14ac:dyDescent="0.25">
      <c r="A18" s="341"/>
      <c r="B18" s="342"/>
      <c r="C18" s="343"/>
      <c r="D18" s="32"/>
      <c r="E18" s="32"/>
      <c r="F18" s="116"/>
      <c r="G18" s="32">
        <f>IF(E18=0,0,$F18*$D18)</f>
        <v>0</v>
      </c>
      <c r="H18" s="32">
        <f>IF($E18&lt;=SUM($G18:G18),0,IF($E18-SUM($G18:G18)&lt;$F18*$D18,$E18-SUM($G18:G18),$F18*$D18))</f>
        <v>0</v>
      </c>
      <c r="I18" s="32">
        <f>IF($E18&lt;=SUM($G18:H18),0,IF($E18-SUM($G18:H18)&lt;$F18*$D18,$E18-SUM($G18:H18),$F18*$D18))</f>
        <v>0</v>
      </c>
      <c r="J18" s="32">
        <f>IF($E18&lt;=SUM($G18:I18),0,IF($E18-SUM($G18:I18)&lt;$F18*$D18,$E18-SUM($G18:I18),$F18*$D18))</f>
        <v>0</v>
      </c>
      <c r="K18" s="32">
        <f>IF($E18&lt;=SUM($G18:J18),0,IF($E18-SUM($G18:J18)&lt;$F18*$D18,$E18-SUM($G18:J18),$F18*$D18))</f>
        <v>0</v>
      </c>
      <c r="L18" s="32">
        <f>IF($E18&lt;=SUM($G18:K18),0,IF($E18-SUM($G18:K18)&lt;$F18*$D18,$E18-SUM($G18:K18),$F18*$D18))</f>
        <v>0</v>
      </c>
      <c r="M18" s="32">
        <f>IF($E18&lt;=SUM($G18:L18),0,IF($E18-SUM($G18:L18)&lt;$F18*$D18,$E18-SUM($G18:L18),$F18*$D18))</f>
        <v>0</v>
      </c>
      <c r="N18" s="32">
        <f>IF($E18&lt;=SUM($G18:M18),0,IF($E18-SUM($G18:M18)&lt;$F18*$D18,$E18-SUM($G18:M18),$F18*$D18))</f>
        <v>0</v>
      </c>
      <c r="O18" s="32">
        <f>IF($E18&lt;=SUM($G18:N18),0,IF($E18-SUM($G18:N18)&lt;$F18*$D18,$E18-SUM($G18:N18),$F18*$D18))</f>
        <v>0</v>
      </c>
      <c r="P18" s="32">
        <f>IF($E18&lt;=SUM($G18:O18),0,IF($E18-SUM($G18:O18)&lt;$F18*$D18,$E18-SUM($G18:O18),$F18*$D18))</f>
        <v>0</v>
      </c>
      <c r="Q18" s="82"/>
    </row>
    <row r="19" spans="1:17" x14ac:dyDescent="0.25">
      <c r="A19" s="344"/>
      <c r="B19" s="344"/>
      <c r="C19" s="344"/>
      <c r="D19" s="32"/>
      <c r="E19" s="32"/>
      <c r="F19" s="116"/>
      <c r="G19" s="32">
        <f>IF(E19=0,0,$F19*$D19)</f>
        <v>0</v>
      </c>
      <c r="H19" s="32">
        <f>IF($E19&lt;=SUM($G19:G19),0,IF($E19-SUM($G19:G19)&lt;$F19*$D19,$E19-SUM($G19:G19),$F19*$D19))</f>
        <v>0</v>
      </c>
      <c r="I19" s="32">
        <f>IF($E19&lt;=SUM($G19:H19),0,IF($E19-SUM($G19:H19)&lt;$F19*$D19,$E19-SUM($G19:H19),$F19*$D19))</f>
        <v>0</v>
      </c>
      <c r="J19" s="32">
        <f>IF($E19&lt;=SUM($G19:I19),0,IF($E19-SUM($G19:I19)&lt;$F19*$D19,$E19-SUM($G19:I19),$F19*$D19))</f>
        <v>0</v>
      </c>
      <c r="K19" s="32">
        <f>IF($E19&lt;=SUM($G19:J19),0,IF($E19-SUM($G19:J19)&lt;$F19*$D19,$E19-SUM($G19:J19),$F19*$D19))</f>
        <v>0</v>
      </c>
      <c r="L19" s="32">
        <f>IF($E19&lt;=SUM($G19:K19),0,IF($E19-SUM($G19:K19)&lt;$F19*$D19,$E19-SUM($G19:K19),$F19*$D19))</f>
        <v>0</v>
      </c>
      <c r="M19" s="32">
        <f>IF($E19&lt;=SUM($G19:L19),0,IF($E19-SUM($G19:L19)&lt;$F19*$D19,$E19-SUM($G19:L19),$F19*$D19))</f>
        <v>0</v>
      </c>
      <c r="N19" s="32">
        <f>IF($E19&lt;=SUM($G19:M19),0,IF($E19-SUM($G19:M19)&lt;$F19*$D19,$E19-SUM($G19:M19),$F19*$D19))</f>
        <v>0</v>
      </c>
      <c r="O19" s="32">
        <f>IF($E19&lt;=SUM($G19:N19),0,IF($E19-SUM($G19:N19)&lt;$F19*$D19,$E19-SUM($G19:N19),$F19*$D19))</f>
        <v>0</v>
      </c>
      <c r="P19" s="32">
        <f>IF($E19&lt;=SUM($G19:O19),0,IF($E19-SUM($G19:O19)&lt;$F19*$D19,$E19-SUM($G19:O19),$F19*$D19))</f>
        <v>0</v>
      </c>
      <c r="Q19" s="82"/>
    </row>
    <row r="20" spans="1:17" x14ac:dyDescent="0.25">
      <c r="A20" s="341"/>
      <c r="B20" s="342"/>
      <c r="C20" s="343"/>
      <c r="D20" s="117"/>
      <c r="E20" s="117"/>
      <c r="F20" s="116"/>
      <c r="G20" s="32">
        <f>IF(E20=0,0,$F20*$D20)</f>
        <v>0</v>
      </c>
      <c r="H20" s="32">
        <f>IF($E20&lt;=SUM($G20:G20),0,IF($E20-SUM($G20:G20)&lt;$F20*$D20,$E20-SUM($G20:G20),$F20*$D20))</f>
        <v>0</v>
      </c>
      <c r="I20" s="32">
        <f>IF($E20&lt;=SUM($G20:H20),0,IF($E20-SUM($G20:H20)&lt;$F20*$D20,$E20-SUM($G20:H20),$F20*$D20))</f>
        <v>0</v>
      </c>
      <c r="J20" s="32">
        <f>IF($E20&lt;=SUM($G20:I20),0,IF($E20-SUM($G20:I20)&lt;$F20*$D20,$E20-SUM($G20:I20),$F20*$D20))</f>
        <v>0</v>
      </c>
      <c r="K20" s="32">
        <f>IF($E20&lt;=SUM($G20:J20),0,IF($E20-SUM($G20:J20)&lt;$F20*$D20,$E20-SUM($G20:J20),$F20*$D20))</f>
        <v>0</v>
      </c>
      <c r="L20" s="32">
        <f>IF($E20&lt;=SUM($G20:K20),0,IF($E20-SUM($G20:K20)&lt;$F20*$D20,$E20-SUM($G20:K20),$F20*$D20))</f>
        <v>0</v>
      </c>
      <c r="M20" s="32">
        <f>IF($E20&lt;=SUM($G20:L20),0,IF($E20-SUM($G20:L20)&lt;$F20*$D20,$E20-SUM($G20:L20),$F20*$D20))</f>
        <v>0</v>
      </c>
      <c r="N20" s="32">
        <f>IF($E20&lt;=SUM($G20:M20),0,IF($E20-SUM($G20:M20)&lt;$F20*$D20,$E20-SUM($G20:M20),$F20*$D20))</f>
        <v>0</v>
      </c>
      <c r="O20" s="32">
        <f>IF($E20&lt;=SUM($G20:N20),0,IF($E20-SUM($G20:N20)&lt;$F20*$D20,$E20-SUM($G20:N20),$F20*$D20))</f>
        <v>0</v>
      </c>
      <c r="P20" s="32">
        <f>IF($E20&lt;=SUM($G20:O20),0,IF($E20-SUM($G20:O20)&lt;$F20*$D20,$E20-SUM($G20:O20),$F20*$D20))</f>
        <v>0</v>
      </c>
      <c r="Q20" s="82"/>
    </row>
    <row r="21" spans="1:17" x14ac:dyDescent="0.25">
      <c r="A21" s="341"/>
      <c r="B21" s="342"/>
      <c r="C21" s="343"/>
      <c r="D21" s="117"/>
      <c r="E21" s="117"/>
      <c r="F21" s="118"/>
      <c r="G21" s="32">
        <f t="shared" ref="G21:G22" si="1">IF(E21=0,0,$F21*$D21)</f>
        <v>0</v>
      </c>
      <c r="H21" s="32">
        <f>IF($E21&lt;=SUM($G21:G21),0,IF($E21-SUM($G21:G21)&lt;$F21*$D21,$E21-SUM($G21:G21),$F21*$D21))</f>
        <v>0</v>
      </c>
      <c r="I21" s="32">
        <f>IF($E21&lt;=SUM($G21:H21),0,IF($E21-SUM($G21:H21)&lt;$F21*$D21,$E21-SUM($G21:H21),$F21*$D21))</f>
        <v>0</v>
      </c>
      <c r="J21" s="32">
        <f>IF($E21&lt;=SUM($G21:I21),0,IF($E21-SUM($G21:I21)&lt;$F21*$D21,$E21-SUM($G21:I21),$F21*$D21))</f>
        <v>0</v>
      </c>
      <c r="K21" s="32">
        <f>IF($E21&lt;=SUM($G21:J21),0,IF($E21-SUM($G21:J21)&lt;$F21*$D21,$E21-SUM($G21:J21),$F21*$D21))</f>
        <v>0</v>
      </c>
      <c r="L21" s="32">
        <f>IF($E21&lt;=SUM($G21:K21),0,IF($E21-SUM($G21:K21)&lt;$F21*$D21,$E21-SUM($G21:K21),$F21*$D21))</f>
        <v>0</v>
      </c>
      <c r="M21" s="32">
        <f>IF($E21&lt;=SUM($G21:L21),0,IF($E21-SUM($G21:L21)&lt;$F21*$D21,$E21-SUM($G21:L21),$F21*$D21))</f>
        <v>0</v>
      </c>
      <c r="N21" s="32">
        <f>IF($E21&lt;=SUM($G21:M21),0,IF($E21-SUM($G21:M21)&lt;$F21*$D21,$E21-SUM($G21:M21),$F21*$D21))</f>
        <v>0</v>
      </c>
      <c r="O21" s="32">
        <f>IF($E21&lt;=SUM($G21:N21),0,IF($E21-SUM($G21:N21)&lt;$F21*$D21,$E21-SUM($G21:N21),$F21*$D21))</f>
        <v>0</v>
      </c>
      <c r="P21" s="32">
        <f>IF($E21&lt;=SUM($G21:O21),0,IF($E21-SUM($G21:O21)&lt;$F21*$D21,$E21-SUM($G21:O21),$F21*$D21))</f>
        <v>0</v>
      </c>
      <c r="Q21" s="82"/>
    </row>
    <row r="22" spans="1:17" x14ac:dyDescent="0.25">
      <c r="A22" s="341"/>
      <c r="B22" s="342"/>
      <c r="C22" s="343"/>
      <c r="D22" s="117"/>
      <c r="E22" s="117"/>
      <c r="F22" s="118"/>
      <c r="G22" s="32">
        <f t="shared" si="1"/>
        <v>0</v>
      </c>
      <c r="H22" s="32">
        <f>IF($E22&lt;=SUM($G22:G22),0,IF($E22-SUM($G22:G22)&lt;$F22*$D22,$E22-SUM($G22:G22),$F22*$D22))</f>
        <v>0</v>
      </c>
      <c r="I22" s="32">
        <f>IF($E22&lt;=SUM($G22:H22),0,IF($E22-SUM($G22:H22)&lt;$F22*$D22,$E22-SUM($G22:H22),$F22*$D22))</f>
        <v>0</v>
      </c>
      <c r="J22" s="32">
        <f>IF($E22&lt;=SUM($G22:I22),0,IF($E22-SUM($G22:I22)&lt;$F22*$D22,$E22-SUM($G22:I22),$F22*$D22))</f>
        <v>0</v>
      </c>
      <c r="K22" s="32">
        <f>IF($E22&lt;=SUM($G22:J22),0,IF($E22-SUM($G22:J22)&lt;$F22*$D22,$E22-SUM($G22:J22),$F22*$D22))</f>
        <v>0</v>
      </c>
      <c r="L22" s="32">
        <f>IF($E22&lt;=SUM($G22:K22),0,IF($E22-SUM($G22:K22)&lt;$F22*$D22,$E22-SUM($G22:K22),$F22*$D22))</f>
        <v>0</v>
      </c>
      <c r="M22" s="32">
        <f>IF($E22&lt;=SUM($G22:L22),0,IF($E22-SUM($G22:L22)&lt;$F22*$D22,$E22-SUM($G22:L22),$F22*$D22))</f>
        <v>0</v>
      </c>
      <c r="N22" s="32">
        <f>IF($E22&lt;=SUM($G22:M22),0,IF($E22-SUM($G22:M22)&lt;$F22*$D22,$E22-SUM($G22:M22),$F22*$D22))</f>
        <v>0</v>
      </c>
      <c r="O22" s="32">
        <f>IF($E22&lt;=SUM($G22:N22),0,IF($E22-SUM($G22:N22)&lt;$F22*$D22,$E22-SUM($G22:N22),$F22*$D22))</f>
        <v>0</v>
      </c>
      <c r="P22" s="32">
        <f>IF($E22&lt;=SUM($G22:O22),0,IF($E22-SUM($G22:O22)&lt;$F22*$D22,$E22-SUM($G22:O22),$F22*$D22))</f>
        <v>0</v>
      </c>
      <c r="Q22" s="82"/>
    </row>
    <row r="23" spans="1:17" x14ac:dyDescent="0.25">
      <c r="A23" s="341"/>
      <c r="B23" s="342"/>
      <c r="C23" s="343"/>
      <c r="D23" s="117"/>
      <c r="E23" s="117"/>
      <c r="F23" s="118"/>
      <c r="G23" s="32">
        <f t="shared" ref="G23:G26" si="2">IF(E23=0,0,$F23*$D23/12*8)</f>
        <v>0</v>
      </c>
      <c r="H23" s="32">
        <f>IF($E23&lt;=SUM($G23:G23),0,IF($E23-SUM($G23:G23)&lt;$F23*$D23,$E23-SUM($G23:G23),$F23*$D23))</f>
        <v>0</v>
      </c>
      <c r="I23" s="32">
        <f>IF($E23&lt;=SUM($G23:H23),0,IF($E23-SUM($G23:H23)&lt;$F23*$D23,$E23-SUM($G23:H23),$F23*$D23))</f>
        <v>0</v>
      </c>
      <c r="J23" s="32">
        <f>IF($E23&lt;=SUM($G23:I23),0,IF($E23-SUM($G23:I23)&lt;$F23*$D23,$E23-SUM($G23:I23),$F23*$D23))</f>
        <v>0</v>
      </c>
      <c r="K23" s="32">
        <f>IF($E23&lt;=SUM($G23:J23),0,IF($E23-SUM($G23:J23)&lt;$F23*$D23,$E23-SUM($G23:J23),$F23*$D23))</f>
        <v>0</v>
      </c>
      <c r="L23" s="32">
        <f>IF($E23&lt;=SUM($G23:K23),0,IF($E23-SUM($G23:K23)&lt;$F23*$D23,$E23-SUM($G23:K23),$F23*$D23))</f>
        <v>0</v>
      </c>
      <c r="M23" s="32">
        <f>IF($E23&lt;=SUM($G23:L23),0,IF($E23-SUM($G23:L23)&lt;$F23*$D23,$E23-SUM($G23:L23),$F23*$D23))</f>
        <v>0</v>
      </c>
      <c r="N23" s="32">
        <f>IF($E23&lt;=SUM($G23:M23),0,IF($E23-SUM($G23:M23)&lt;$F23*$D23,$E23-SUM($G23:M23),$F23*$D23))</f>
        <v>0</v>
      </c>
      <c r="O23" s="32">
        <f>IF($E23&lt;=SUM($G23:N23),0,IF($E23-SUM($G23:N23)&lt;$F23*$D23,$E23-SUM($G23:N23),$F23*$D23))</f>
        <v>0</v>
      </c>
      <c r="P23" s="32">
        <f>IF($E23&lt;=SUM($G23:O23),0,IF($E23-SUM($G23:O23)&lt;$F23*$D23,$E23-SUM($G23:O23),$F23*$D23))</f>
        <v>0</v>
      </c>
      <c r="Q23" s="82"/>
    </row>
    <row r="24" spans="1:17" x14ac:dyDescent="0.25">
      <c r="A24" s="341"/>
      <c r="B24" s="342"/>
      <c r="C24" s="343"/>
      <c r="D24" s="117"/>
      <c r="E24" s="117"/>
      <c r="F24" s="118"/>
      <c r="G24" s="32">
        <f t="shared" si="2"/>
        <v>0</v>
      </c>
      <c r="H24" s="32">
        <f>IF($E24&lt;=SUM($G24:G24),0,IF($E24-SUM($G24:G24)&lt;$F24*$D24,$E24-SUM($G24:G24),$F24*$D24))</f>
        <v>0</v>
      </c>
      <c r="I24" s="32">
        <f>IF($E24&lt;=SUM($G24:H24),0,IF($E24-SUM($G24:H24)&lt;$F24*$D24,$E24-SUM($G24:H24),$F24*$D24))</f>
        <v>0</v>
      </c>
      <c r="J24" s="32">
        <f>IF($E24&lt;=SUM($G24:I24),0,IF($E24-SUM($G24:I24)&lt;$F24*$D24,$E24-SUM($G24:I24),$F24*$D24))</f>
        <v>0</v>
      </c>
      <c r="K24" s="32">
        <f>IF($E24&lt;=SUM($G24:J24),0,IF($E24-SUM($G24:J24)&lt;$F24*$D24,$E24-SUM($G24:J24),$F24*$D24))</f>
        <v>0</v>
      </c>
      <c r="L24" s="32">
        <f>IF($E24&lt;=SUM($G24:K24),0,IF($E24-SUM($G24:K24)&lt;$F24*$D24,$E24-SUM($G24:K24),$F24*$D24))</f>
        <v>0</v>
      </c>
      <c r="M24" s="32">
        <f>IF($E24&lt;=SUM($G24:L24),0,IF($E24-SUM($G24:L24)&lt;$F24*$D24,$E24-SUM($G24:L24),$F24*$D24))</f>
        <v>0</v>
      </c>
      <c r="N24" s="32">
        <f>IF($E24&lt;=SUM($G24:M24),0,IF($E24-SUM($G24:M24)&lt;$F24*$D24,$E24-SUM($G24:M24),$F24*$D24))</f>
        <v>0</v>
      </c>
      <c r="O24" s="32">
        <f>IF($E24&lt;=SUM($G24:N24),0,IF($E24-SUM($G24:N24)&lt;$F24*$D24,$E24-SUM($G24:N24),$F24*$D24))</f>
        <v>0</v>
      </c>
      <c r="P24" s="32">
        <f>IF($E24&lt;=SUM($G24:O24),0,IF($E24-SUM($G24:O24)&lt;$F24*$D24,$E24-SUM($G24:O24),$F24*$D24))</f>
        <v>0</v>
      </c>
      <c r="Q24" s="82"/>
    </row>
    <row r="25" spans="1:17" x14ac:dyDescent="0.25">
      <c r="A25" s="341"/>
      <c r="B25" s="342"/>
      <c r="C25" s="343"/>
      <c r="D25" s="117"/>
      <c r="E25" s="117"/>
      <c r="F25" s="118"/>
      <c r="G25" s="32">
        <f t="shared" si="2"/>
        <v>0</v>
      </c>
      <c r="H25" s="32">
        <f>IF($E25&lt;=SUM($G25:G25),0,IF($E25-SUM($G25:G25)&lt;$F25*$D25,$E25-SUM($G25:G25),$F25*$D25))</f>
        <v>0</v>
      </c>
      <c r="I25" s="32">
        <f>IF($E25&lt;=SUM($G25:H25),0,IF($E25-SUM($G25:H25)&lt;$F25*$D25,$E25-SUM($G25:H25),$F25*$D25))</f>
        <v>0</v>
      </c>
      <c r="J25" s="32">
        <f>IF($E25&lt;=SUM($G25:I25),0,IF($E25-SUM($G25:I25)&lt;$F25*$D25,$E25-SUM($G25:I25),$F25*$D25))</f>
        <v>0</v>
      </c>
      <c r="K25" s="32">
        <f>IF($E25&lt;=SUM($G25:J25),0,IF($E25-SUM($G25:J25)&lt;$F25*$D25,$E25-SUM($G25:J25),$F25*$D25))</f>
        <v>0</v>
      </c>
      <c r="L25" s="32">
        <f>IF($E25&lt;=SUM($G25:K25),0,IF($E25-SUM($G25:K25)&lt;$F25*$D25,$E25-SUM($G25:K25),$F25*$D25))</f>
        <v>0</v>
      </c>
      <c r="M25" s="32">
        <f>IF($E25&lt;=SUM($G25:L25),0,IF($E25-SUM($G25:L25)&lt;$F25*$D25,$E25-SUM($G25:L25),$F25*$D25))</f>
        <v>0</v>
      </c>
      <c r="N25" s="32">
        <f>IF($E25&lt;=SUM($G25:M25),0,IF($E25-SUM($G25:M25)&lt;$F25*$D25,$E25-SUM($G25:M25),$F25*$D25))</f>
        <v>0</v>
      </c>
      <c r="O25" s="32">
        <f>IF($E25&lt;=SUM($G25:N25),0,IF($E25-SUM($G25:N25)&lt;$F25*$D25,$E25-SUM($G25:N25),$F25*$D25))</f>
        <v>0</v>
      </c>
      <c r="P25" s="32">
        <f>IF($E25&lt;=SUM($G25:O25),0,IF($E25-SUM($G25:O25)&lt;$F25*$D25,$E25-SUM($G25:O25),$F25*$D25))</f>
        <v>0</v>
      </c>
      <c r="Q25" s="82"/>
    </row>
    <row r="26" spans="1:17" x14ac:dyDescent="0.25">
      <c r="A26" s="341"/>
      <c r="B26" s="342"/>
      <c r="C26" s="343"/>
      <c r="D26" s="117"/>
      <c r="E26" s="117"/>
      <c r="F26" s="118"/>
      <c r="G26" s="32">
        <f t="shared" si="2"/>
        <v>0</v>
      </c>
      <c r="H26" s="32">
        <f>IF($E26&lt;=SUM($G26:G26),0,IF($E26-SUM($G26:G26)&lt;$F26*$D26,$E26-SUM($G26:G26),$F26*$D26))</f>
        <v>0</v>
      </c>
      <c r="I26" s="32">
        <f>IF($E26&lt;=SUM($G26:H26),0,IF($E26-SUM($G26:H26)&lt;$F26*$D26,$E26-SUM($G26:H26),$F26*$D26))</f>
        <v>0</v>
      </c>
      <c r="J26" s="32">
        <f>IF($E26&lt;=SUM($G26:I26),0,IF($E26-SUM($G26:I26)&lt;$F26*$D26,$E26-SUM($G26:I26),$F26*$D26))</f>
        <v>0</v>
      </c>
      <c r="K26" s="32">
        <f>IF($E26&lt;=SUM($G26:J26),0,IF($E26-SUM($G26:J26)&lt;$F26*$D26,$E26-SUM($G26:J26),$F26*$D26))</f>
        <v>0</v>
      </c>
      <c r="L26" s="32">
        <f>IF($E26&lt;=SUM($G26:K26),0,IF($E26-SUM($G26:K26)&lt;$F26*$D26,$E26-SUM($G26:K26),$F26*$D26))</f>
        <v>0</v>
      </c>
      <c r="M26" s="32">
        <f>IF($E26&lt;=SUM($G26:L26),0,IF($E26-SUM($G26:L26)&lt;$F26*$D26,$E26-SUM($G26:L26),$F26*$D26))</f>
        <v>0</v>
      </c>
      <c r="N26" s="32">
        <f>IF($E26&lt;=SUM($G26:M26),0,IF($E26-SUM($G26:M26)&lt;$F26*$D26,$E26-SUM($G26:M26),$F26*$D26))</f>
        <v>0</v>
      </c>
      <c r="O26" s="32">
        <f>IF($E26&lt;=SUM($G26:N26),0,IF($E26-SUM($G26:N26)&lt;$F26*$D26,$E26-SUM($G26:N26),$F26*$D26))</f>
        <v>0</v>
      </c>
      <c r="P26" s="32">
        <f>IF($E26&lt;=SUM($G26:O26),0,IF($E26-SUM($G26:O26)&lt;$F26*$D26,$E26-SUM($G26:O26),$F26*$D26))</f>
        <v>0</v>
      </c>
      <c r="Q26" s="82"/>
    </row>
    <row r="27" spans="1:17" x14ac:dyDescent="0.25">
      <c r="A27" s="341"/>
      <c r="B27" s="342"/>
      <c r="C27" s="343"/>
      <c r="D27" s="117"/>
      <c r="E27" s="117"/>
      <c r="F27" s="119"/>
      <c r="G27" s="32">
        <f>IF(E27=0,0,$F27*$D27)</f>
        <v>0</v>
      </c>
      <c r="H27" s="32">
        <f>IF($E27&lt;=SUM($G27:G27),0,IF($E27-SUM($G27:G27)&lt;$F27*$D27,$E27-SUM($G27:G27),$F27*$D27))</f>
        <v>0</v>
      </c>
      <c r="I27" s="32">
        <f>IF($E27&lt;=SUM($G27:H27),0,IF($E27-SUM($G27:H27)&lt;$F27*$D27,$E27-SUM($G27:H27),$F27*$D27))</f>
        <v>0</v>
      </c>
      <c r="J27" s="32">
        <f>IF($E27&lt;=SUM($G27:I27),0,IF($E27-SUM($G27:I27)&lt;$F27*$D27,$E27-SUM($G27:I27),$F27*$D27))</f>
        <v>0</v>
      </c>
      <c r="K27" s="32">
        <f>IF($E27&lt;=SUM($G27:J27),0,IF($E27-SUM($G27:J27)&lt;$F27*$D27,$E27-SUM($G27:J27),$F27*$D27))</f>
        <v>0</v>
      </c>
      <c r="L27" s="32">
        <f>IF($E27&lt;=SUM($G27:K27),0,IF($E27-SUM($G27:K27)&lt;$F27*$D27,$E27-SUM($G27:K27),$F27*$D27))</f>
        <v>0</v>
      </c>
      <c r="M27" s="32">
        <f>IF($E27&lt;=SUM($G27:L27),0,IF($E27-SUM($G27:L27)&lt;$F27*$D27,$E27-SUM($G27:L27),$F27*$D27))</f>
        <v>0</v>
      </c>
      <c r="N27" s="32">
        <f>IF($E27&lt;=SUM($G27:M27),0,IF($E27-SUM($G27:M27)&lt;$F27*$D27,$E27-SUM($G27:M27),$F27*$D27))</f>
        <v>0</v>
      </c>
      <c r="O27" s="32">
        <f>IF($E27&lt;=SUM($G27:N27),0,IF($E27-SUM($G27:N27)&lt;$F27*$D27,$E27-SUM($G27:N27),$F27*$D27))</f>
        <v>0</v>
      </c>
      <c r="P27" s="32">
        <f>IF($E27&lt;=SUM($G27:O27),0,IF($E27-SUM($G27:O27)&lt;$F27*$D27,$E27-SUM($G27:O27),$F27*$D27))</f>
        <v>0</v>
      </c>
      <c r="Q27" s="82"/>
    </row>
    <row r="28" spans="1:17" ht="15.75" thickBot="1" x14ac:dyDescent="0.3">
      <c r="A28" s="338" t="s">
        <v>20</v>
      </c>
      <c r="B28" s="339"/>
      <c r="C28" s="340"/>
      <c r="D28" s="155">
        <f>SUM(D17:D27)</f>
        <v>0</v>
      </c>
      <c r="E28" s="155">
        <f>SUM(E17:E27)</f>
        <v>0</v>
      </c>
      <c r="F28" s="157"/>
      <c r="G28" s="155">
        <f t="shared" ref="G28:P28" si="3">SUM(G17:G27)</f>
        <v>0</v>
      </c>
      <c r="H28" s="155">
        <f t="shared" si="3"/>
        <v>0</v>
      </c>
      <c r="I28" s="155">
        <f t="shared" si="3"/>
        <v>0</v>
      </c>
      <c r="J28" s="155">
        <f t="shared" si="3"/>
        <v>0</v>
      </c>
      <c r="K28" s="155">
        <f t="shared" si="3"/>
        <v>0</v>
      </c>
      <c r="L28" s="155">
        <f t="shared" si="3"/>
        <v>0</v>
      </c>
      <c r="M28" s="155">
        <f t="shared" si="3"/>
        <v>0</v>
      </c>
      <c r="N28" s="155">
        <f t="shared" si="3"/>
        <v>0</v>
      </c>
      <c r="O28" s="155">
        <f t="shared" si="3"/>
        <v>0</v>
      </c>
      <c r="P28" s="155">
        <f t="shared" si="3"/>
        <v>0</v>
      </c>
      <c r="Q28" s="82"/>
    </row>
    <row r="29" spans="1:17" ht="45.75" customHeight="1" thickTop="1" x14ac:dyDescent="0.25">
      <c r="A29" s="335" t="s">
        <v>145</v>
      </c>
      <c r="B29" s="336"/>
      <c r="C29" s="337"/>
      <c r="D29" s="158"/>
      <c r="E29" s="159">
        <f>E13+E28</f>
        <v>0</v>
      </c>
      <c r="F29" s="160"/>
      <c r="G29" s="159">
        <f>G13+G28</f>
        <v>0</v>
      </c>
      <c r="H29" s="159">
        <f>H13+H28</f>
        <v>0</v>
      </c>
      <c r="I29" s="159">
        <f>I13+I28</f>
        <v>0</v>
      </c>
      <c r="J29" s="159">
        <f>J13+J28</f>
        <v>0</v>
      </c>
      <c r="K29" s="159">
        <f>K13+K28</f>
        <v>0</v>
      </c>
      <c r="L29" s="159">
        <f>L13+L28</f>
        <v>0</v>
      </c>
      <c r="M29" s="159">
        <f>M13+M28</f>
        <v>0</v>
      </c>
      <c r="N29" s="159">
        <f>N13+N28</f>
        <v>0</v>
      </c>
      <c r="O29" s="159">
        <f>O13+O28</f>
        <v>0</v>
      </c>
      <c r="P29" s="159">
        <f>P13+P28</f>
        <v>0</v>
      </c>
      <c r="Q29" s="76"/>
    </row>
    <row r="30" spans="1:17" x14ac:dyDescent="0.25">
      <c r="A30" s="45"/>
      <c r="B30" s="45"/>
      <c r="C30" s="45"/>
      <c r="D30" s="45"/>
      <c r="E30" s="45"/>
      <c r="F30" s="45"/>
      <c r="G30" s="45"/>
      <c r="H30" s="45"/>
      <c r="I30" s="45"/>
      <c r="J30" s="45"/>
      <c r="K30" s="45"/>
      <c r="L30" s="45"/>
      <c r="M30" s="45"/>
      <c r="N30" s="45"/>
      <c r="O30" s="45"/>
      <c r="P30" s="45"/>
    </row>
    <row r="31" spans="1:17" ht="15.75" thickBot="1" x14ac:dyDescent="0.3">
      <c r="A31" s="45"/>
      <c r="B31" s="45"/>
      <c r="C31" s="45"/>
      <c r="D31" s="45"/>
      <c r="E31" s="45"/>
      <c r="F31" s="45"/>
      <c r="G31" s="45"/>
      <c r="H31" s="45"/>
      <c r="I31" s="45"/>
      <c r="J31" s="45"/>
      <c r="K31" s="45"/>
      <c r="L31" s="45"/>
      <c r="M31" s="45"/>
      <c r="N31" s="45"/>
      <c r="O31" s="45"/>
      <c r="P31" s="45"/>
    </row>
    <row r="32" spans="1:17" ht="15" customHeight="1" thickBot="1" x14ac:dyDescent="0.3">
      <c r="A32" s="325" t="s">
        <v>15</v>
      </c>
      <c r="B32" s="326"/>
      <c r="C32" s="326"/>
      <c r="D32" s="326"/>
      <c r="E32" s="326"/>
      <c r="F32" s="326"/>
      <c r="G32" s="326"/>
      <c r="H32" s="326"/>
      <c r="I32" s="326"/>
      <c r="J32" s="327"/>
      <c r="K32" s="45"/>
      <c r="L32" s="45"/>
      <c r="M32" s="45"/>
      <c r="N32" s="45"/>
      <c r="O32" s="45"/>
      <c r="P32" s="45"/>
    </row>
    <row r="33" spans="1:16" ht="15.75" thickBot="1" x14ac:dyDescent="0.3">
      <c r="A33" s="295" t="s">
        <v>242</v>
      </c>
      <c r="B33" s="296"/>
      <c r="C33" s="296"/>
      <c r="D33" s="296"/>
      <c r="E33" s="296"/>
      <c r="F33" s="296"/>
      <c r="G33" s="296"/>
      <c r="H33" s="296"/>
      <c r="I33" s="296"/>
      <c r="J33" s="297"/>
      <c r="K33" s="45"/>
      <c r="L33" s="45"/>
      <c r="M33" s="45"/>
      <c r="N33" s="45"/>
      <c r="O33" s="45"/>
      <c r="P33" s="45"/>
    </row>
    <row r="34" spans="1:16" ht="15.75" thickBot="1" x14ac:dyDescent="0.3">
      <c r="A34" s="295" t="s">
        <v>146</v>
      </c>
      <c r="B34" s="296"/>
      <c r="C34" s="296"/>
      <c r="D34" s="296"/>
      <c r="E34" s="296"/>
      <c r="F34" s="296"/>
      <c r="G34" s="296"/>
      <c r="H34" s="296"/>
      <c r="I34" s="296"/>
      <c r="J34" s="297"/>
      <c r="K34" s="45"/>
      <c r="L34" s="45"/>
      <c r="M34" s="45"/>
      <c r="N34" s="45"/>
      <c r="O34" s="45"/>
      <c r="P34" s="45"/>
    </row>
    <row r="35" spans="1:16" ht="15.75" thickBot="1" x14ac:dyDescent="0.3">
      <c r="A35" s="295" t="s">
        <v>274</v>
      </c>
      <c r="B35" s="296"/>
      <c r="C35" s="296"/>
      <c r="D35" s="296"/>
      <c r="E35" s="296"/>
      <c r="F35" s="296"/>
      <c r="G35" s="296"/>
      <c r="H35" s="296"/>
      <c r="I35" s="296"/>
      <c r="J35" s="297"/>
      <c r="K35" s="45"/>
      <c r="L35" s="45"/>
      <c r="M35" s="45"/>
      <c r="N35" s="45"/>
      <c r="O35" s="45"/>
      <c r="P35" s="45"/>
    </row>
    <row r="36" spans="1:16" x14ac:dyDescent="0.25">
      <c r="A36" s="45"/>
      <c r="B36" s="45"/>
      <c r="C36" s="45"/>
      <c r="D36" s="45"/>
      <c r="E36" s="45"/>
      <c r="F36" s="45"/>
      <c r="G36" s="45"/>
      <c r="H36" s="45"/>
      <c r="I36" s="45"/>
      <c r="J36" s="121"/>
      <c r="K36" s="45"/>
      <c r="L36" s="45"/>
      <c r="M36" s="45"/>
      <c r="N36" s="45"/>
      <c r="O36" s="45"/>
      <c r="P36" s="45"/>
    </row>
    <row r="37" spans="1:16" x14ac:dyDescent="0.25">
      <c r="A37" s="45"/>
      <c r="B37" s="45"/>
      <c r="C37" s="45"/>
      <c r="D37" s="45"/>
      <c r="E37" s="45"/>
      <c r="F37" s="45"/>
      <c r="G37" s="121"/>
      <c r="H37" s="45"/>
      <c r="I37" s="45"/>
      <c r="J37" s="121"/>
      <c r="K37" s="45"/>
      <c r="L37" s="45"/>
      <c r="M37" s="45"/>
      <c r="N37" s="45"/>
      <c r="O37" s="45"/>
      <c r="P37" s="45"/>
    </row>
    <row r="39" spans="1:16" x14ac:dyDescent="0.25">
      <c r="E39" s="123"/>
    </row>
    <row r="40" spans="1:16" x14ac:dyDescent="0.25">
      <c r="E40" s="123"/>
    </row>
    <row r="41" spans="1:16" x14ac:dyDescent="0.25">
      <c r="E41" s="123"/>
      <c r="I41" s="123"/>
    </row>
    <row r="42" spans="1:16" x14ac:dyDescent="0.25">
      <c r="E42" s="123"/>
      <c r="I42" s="123"/>
    </row>
    <row r="43" spans="1:16" x14ac:dyDescent="0.25">
      <c r="E43" s="123"/>
      <c r="I43" s="123"/>
    </row>
    <row r="44" spans="1:16" x14ac:dyDescent="0.25">
      <c r="E44" s="123"/>
    </row>
    <row r="45" spans="1:16" x14ac:dyDescent="0.25">
      <c r="E45" s="123"/>
    </row>
    <row r="46" spans="1:16" x14ac:dyDescent="0.25">
      <c r="E46" s="123"/>
    </row>
  </sheetData>
  <mergeCells count="29">
    <mergeCell ref="A3:C3"/>
    <mergeCell ref="A5:P5"/>
    <mergeCell ref="A13:D13"/>
    <mergeCell ref="A14:P14"/>
    <mergeCell ref="A6:D6"/>
    <mergeCell ref="A8:D8"/>
    <mergeCell ref="A10:D10"/>
    <mergeCell ref="A12:D12"/>
    <mergeCell ref="A7:D7"/>
    <mergeCell ref="A9:D9"/>
    <mergeCell ref="A28:C28"/>
    <mergeCell ref="A20:C20"/>
    <mergeCell ref="A11:D11"/>
    <mergeCell ref="A17:C17"/>
    <mergeCell ref="A27:C27"/>
    <mergeCell ref="A19:C19"/>
    <mergeCell ref="A16:C16"/>
    <mergeCell ref="A18:C18"/>
    <mergeCell ref="A21:C21"/>
    <mergeCell ref="A22:C22"/>
    <mergeCell ref="A25:C25"/>
    <mergeCell ref="A26:C26"/>
    <mergeCell ref="A23:C23"/>
    <mergeCell ref="A24:C24"/>
    <mergeCell ref="A35:J35"/>
    <mergeCell ref="A29:C29"/>
    <mergeCell ref="A32:J32"/>
    <mergeCell ref="A33:J33"/>
    <mergeCell ref="A34:J3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5"/>
  <sheetViews>
    <sheetView topLeftCell="A22" zoomScale="90" zoomScaleNormal="90" workbookViewId="0">
      <selection activeCell="C35" sqref="C35"/>
    </sheetView>
  </sheetViews>
  <sheetFormatPr defaultColWidth="9.140625" defaultRowHeight="15" x14ac:dyDescent="0.25"/>
  <cols>
    <col min="1" max="1" width="40.140625" style="57" customWidth="1"/>
    <col min="2" max="2" width="18.5703125" style="57" customWidth="1"/>
    <col min="3" max="3" width="18.7109375" style="57" customWidth="1"/>
    <col min="4" max="4" width="22" style="57" customWidth="1"/>
    <col min="5" max="5" width="9.140625" style="57"/>
    <col min="6" max="6" width="12.7109375" style="57" bestFit="1" customWidth="1"/>
    <col min="7" max="8" width="14.42578125" style="57" bestFit="1" customWidth="1"/>
    <col min="9" max="16384" width="9.140625" style="57"/>
  </cols>
  <sheetData>
    <row r="1" spans="1:8" x14ac:dyDescent="0.25">
      <c r="A1" s="52" t="s">
        <v>297</v>
      </c>
      <c r="B1" s="58"/>
      <c r="C1" s="58"/>
      <c r="D1" s="58"/>
      <c r="E1" s="45"/>
      <c r="F1" s="45"/>
      <c r="G1" s="45"/>
      <c r="H1" s="45"/>
    </row>
    <row r="2" spans="1:8" ht="15.75" thickBot="1" x14ac:dyDescent="0.3">
      <c r="A2" s="58"/>
      <c r="B2" s="58"/>
      <c r="C2" s="58"/>
      <c r="D2" s="58"/>
      <c r="E2" s="45"/>
      <c r="F2" s="45"/>
      <c r="G2" s="45"/>
      <c r="H2" s="45"/>
    </row>
    <row r="3" spans="1:8" x14ac:dyDescent="0.25">
      <c r="A3" s="274" t="s">
        <v>22</v>
      </c>
      <c r="B3" s="350" t="s">
        <v>51</v>
      </c>
      <c r="C3" s="351"/>
      <c r="D3" s="352" t="s">
        <v>20</v>
      </c>
      <c r="E3" s="45"/>
      <c r="F3" s="45"/>
      <c r="G3" s="45"/>
      <c r="H3" s="45"/>
    </row>
    <row r="4" spans="1:8" x14ac:dyDescent="0.25">
      <c r="A4" s="358"/>
      <c r="B4" s="14">
        <v>2020</v>
      </c>
      <c r="C4" s="14">
        <v>2021</v>
      </c>
      <c r="D4" s="353"/>
      <c r="E4" s="45"/>
      <c r="F4" s="45"/>
      <c r="G4" s="45"/>
      <c r="H4" s="45"/>
    </row>
    <row r="5" spans="1:8" ht="31.5" customHeight="1" thickBot="1" x14ac:dyDescent="0.3">
      <c r="A5" s="354" t="s">
        <v>52</v>
      </c>
      <c r="B5" s="355"/>
      <c r="C5" s="355"/>
      <c r="D5" s="356"/>
      <c r="E5" s="45"/>
      <c r="F5" s="45"/>
      <c r="G5" s="45"/>
      <c r="H5" s="45"/>
    </row>
    <row r="6" spans="1:8" ht="15.75" thickBot="1" x14ac:dyDescent="0.3">
      <c r="A6" s="163" t="s">
        <v>53</v>
      </c>
      <c r="B6" s="164">
        <f>SUM(B7:B12)</f>
        <v>0</v>
      </c>
      <c r="C6" s="164">
        <f>SUM(C7:C12)</f>
        <v>0</v>
      </c>
      <c r="D6" s="164">
        <f>B6+C6</f>
        <v>0</v>
      </c>
      <c r="E6" s="45"/>
      <c r="F6" s="45"/>
      <c r="G6" s="45"/>
      <c r="H6" s="45"/>
    </row>
    <row r="7" spans="1:8" x14ac:dyDescent="0.25">
      <c r="A7" s="103">
        <v>1</v>
      </c>
      <c r="B7" s="102">
        <f>B19*1.2</f>
        <v>0</v>
      </c>
      <c r="C7" s="102"/>
      <c r="D7" s="104">
        <f t="shared" ref="D7:D12" si="0">B7+C7</f>
        <v>0</v>
      </c>
      <c r="E7" s="45"/>
      <c r="F7" s="105"/>
      <c r="G7" s="45"/>
      <c r="H7" s="45"/>
    </row>
    <row r="8" spans="1:8" x14ac:dyDescent="0.25">
      <c r="A8" s="103">
        <v>2</v>
      </c>
      <c r="B8" s="102">
        <f t="shared" ref="B8:B9" si="1">B20*1.2</f>
        <v>0</v>
      </c>
      <c r="C8" s="104"/>
      <c r="D8" s="104">
        <f t="shared" si="0"/>
        <v>0</v>
      </c>
      <c r="E8" s="45"/>
      <c r="F8" s="105"/>
      <c r="G8" s="45"/>
      <c r="H8" s="45"/>
    </row>
    <row r="9" spans="1:8" x14ac:dyDescent="0.25">
      <c r="A9" s="103">
        <v>3</v>
      </c>
      <c r="B9" s="102">
        <f t="shared" si="1"/>
        <v>0</v>
      </c>
      <c r="C9" s="104"/>
      <c r="D9" s="104">
        <f t="shared" si="0"/>
        <v>0</v>
      </c>
      <c r="E9" s="45"/>
      <c r="F9" s="45"/>
      <c r="G9" s="45"/>
      <c r="H9" s="45"/>
    </row>
    <row r="10" spans="1:8" x14ac:dyDescent="0.25">
      <c r="A10" s="103" t="s">
        <v>1</v>
      </c>
      <c r="B10" s="104"/>
      <c r="C10" s="104"/>
      <c r="D10" s="104">
        <f t="shared" si="0"/>
        <v>0</v>
      </c>
      <c r="E10" s="45"/>
      <c r="F10" s="45"/>
      <c r="G10" s="45"/>
      <c r="H10" s="45"/>
    </row>
    <row r="11" spans="1:8" x14ac:dyDescent="0.25">
      <c r="A11" s="103" t="s">
        <v>2</v>
      </c>
      <c r="B11" s="104"/>
      <c r="C11" s="102"/>
      <c r="D11" s="104">
        <f t="shared" si="0"/>
        <v>0</v>
      </c>
      <c r="E11" s="45"/>
      <c r="F11" s="45"/>
      <c r="G11" s="45"/>
      <c r="H11" s="45"/>
    </row>
    <row r="12" spans="1:8" x14ac:dyDescent="0.25">
      <c r="A12" s="103" t="s">
        <v>3</v>
      </c>
      <c r="B12" s="104"/>
      <c r="C12" s="104"/>
      <c r="D12" s="104">
        <f t="shared" si="0"/>
        <v>0</v>
      </c>
      <c r="E12" s="45"/>
      <c r="F12" s="45"/>
      <c r="G12" s="45"/>
      <c r="H12" s="45"/>
    </row>
    <row r="13" spans="1:8" ht="15.75" thickBot="1" x14ac:dyDescent="0.3">
      <c r="A13" s="153" t="s">
        <v>54</v>
      </c>
      <c r="B13" s="164">
        <f>SUM(B14:B14)</f>
        <v>0</v>
      </c>
      <c r="C13" s="164">
        <f>SUM(C14:C14)</f>
        <v>0</v>
      </c>
      <c r="D13" s="164">
        <f>B13+C13</f>
        <v>0</v>
      </c>
      <c r="E13" s="45"/>
      <c r="F13" s="45"/>
      <c r="G13" s="45"/>
      <c r="H13" s="45"/>
    </row>
    <row r="14" spans="1:8" x14ac:dyDescent="0.25">
      <c r="A14" s="103" t="s">
        <v>0</v>
      </c>
      <c r="B14" s="102"/>
      <c r="C14" s="102"/>
      <c r="D14" s="104">
        <f>B14+C14</f>
        <v>0</v>
      </c>
      <c r="E14" s="45"/>
      <c r="F14" s="45"/>
      <c r="G14" s="80"/>
      <c r="H14" s="45"/>
    </row>
    <row r="15" spans="1:8" ht="45" customHeight="1" x14ac:dyDescent="0.25">
      <c r="A15" s="402" t="s">
        <v>55</v>
      </c>
      <c r="B15" s="161">
        <f>B6+B13</f>
        <v>0</v>
      </c>
      <c r="C15" s="161">
        <f>C6+C13</f>
        <v>0</v>
      </c>
      <c r="D15" s="161">
        <f>D6+D13</f>
        <v>0</v>
      </c>
      <c r="E15" s="105"/>
      <c r="F15" s="105"/>
      <c r="G15" s="105"/>
      <c r="H15" s="45"/>
    </row>
    <row r="16" spans="1:8" ht="20.25" customHeight="1" thickBot="1" x14ac:dyDescent="0.3">
      <c r="A16" s="403"/>
      <c r="B16" s="162"/>
      <c r="C16" s="162"/>
      <c r="D16" s="162"/>
      <c r="E16" s="105"/>
      <c r="F16" s="105"/>
      <c r="G16" s="105"/>
      <c r="H16" s="45"/>
    </row>
    <row r="17" spans="1:8" ht="18" customHeight="1" thickBot="1" x14ac:dyDescent="0.3">
      <c r="A17" s="400" t="s">
        <v>298</v>
      </c>
      <c r="B17" s="401"/>
      <c r="C17" s="401"/>
      <c r="D17" s="162"/>
      <c r="E17" s="105"/>
      <c r="F17" s="105"/>
      <c r="G17" s="105"/>
      <c r="H17" s="45"/>
    </row>
    <row r="18" spans="1:8" ht="45" customHeight="1" thickBot="1" x14ac:dyDescent="0.3">
      <c r="A18" s="398" t="s">
        <v>275</v>
      </c>
      <c r="B18" s="399"/>
      <c r="C18" s="399"/>
      <c r="D18" s="357"/>
      <c r="E18" s="45"/>
      <c r="F18" s="45"/>
      <c r="G18" s="45"/>
      <c r="H18" s="45"/>
    </row>
    <row r="19" spans="1:8" x14ac:dyDescent="0.25">
      <c r="A19" s="103">
        <v>1</v>
      </c>
      <c r="B19" s="32"/>
      <c r="C19" s="54"/>
      <c r="D19" s="32">
        <f>B19+C19</f>
        <v>0</v>
      </c>
      <c r="E19" s="45"/>
      <c r="F19" s="45"/>
      <c r="G19" s="45"/>
      <c r="H19" s="45"/>
    </row>
    <row r="20" spans="1:8" x14ac:dyDescent="0.25">
      <c r="A20" s="103">
        <v>2</v>
      </c>
      <c r="B20" s="32"/>
      <c r="C20" s="32"/>
      <c r="D20" s="32">
        <f t="shared" ref="D20:D28" si="2">B20+C20</f>
        <v>0</v>
      </c>
      <c r="E20" s="45"/>
      <c r="F20" s="45"/>
      <c r="G20" s="45"/>
      <c r="H20" s="45"/>
    </row>
    <row r="21" spans="1:8" x14ac:dyDescent="0.25">
      <c r="A21" s="103">
        <v>3</v>
      </c>
      <c r="B21" s="32"/>
      <c r="C21" s="32"/>
      <c r="D21" s="32">
        <f t="shared" si="2"/>
        <v>0</v>
      </c>
      <c r="E21" s="45"/>
      <c r="F21" s="45"/>
      <c r="G21" s="45"/>
      <c r="H21" s="45"/>
    </row>
    <row r="22" spans="1:8" x14ac:dyDescent="0.25">
      <c r="A22" s="103" t="s">
        <v>1</v>
      </c>
      <c r="B22" s="54"/>
      <c r="C22" s="54"/>
      <c r="D22" s="32">
        <f t="shared" si="2"/>
        <v>0</v>
      </c>
      <c r="E22" s="45"/>
      <c r="F22" s="45"/>
      <c r="G22" s="45"/>
      <c r="H22" s="45"/>
    </row>
    <row r="23" spans="1:8" x14ac:dyDescent="0.25">
      <c r="A23" s="103" t="s">
        <v>2</v>
      </c>
      <c r="B23" s="54"/>
      <c r="C23" s="54"/>
      <c r="D23" s="32">
        <f t="shared" si="2"/>
        <v>0</v>
      </c>
      <c r="E23" s="45"/>
      <c r="F23" s="45"/>
      <c r="G23" s="45"/>
      <c r="H23" s="45"/>
    </row>
    <row r="24" spans="1:8" x14ac:dyDescent="0.25">
      <c r="A24" s="103" t="s">
        <v>3</v>
      </c>
      <c r="B24" s="32"/>
      <c r="C24" s="32"/>
      <c r="D24" s="32">
        <f t="shared" si="2"/>
        <v>0</v>
      </c>
      <c r="E24" s="45"/>
      <c r="F24" s="45"/>
      <c r="G24" s="45"/>
      <c r="H24" s="45"/>
    </row>
    <row r="25" spans="1:8" x14ac:dyDescent="0.25">
      <c r="A25" s="103" t="s">
        <v>4</v>
      </c>
      <c r="B25" s="54"/>
      <c r="C25" s="54"/>
      <c r="D25" s="32">
        <f t="shared" si="2"/>
        <v>0</v>
      </c>
      <c r="E25" s="45"/>
      <c r="F25" s="45"/>
      <c r="G25" s="45"/>
      <c r="H25" s="45"/>
    </row>
    <row r="26" spans="1:8" x14ac:dyDescent="0.25">
      <c r="A26" s="103" t="s">
        <v>5</v>
      </c>
      <c r="B26" s="54"/>
      <c r="C26" s="54"/>
      <c r="D26" s="32">
        <f t="shared" si="2"/>
        <v>0</v>
      </c>
      <c r="E26" s="45"/>
      <c r="F26" s="45"/>
      <c r="G26" s="45"/>
      <c r="H26" s="45"/>
    </row>
    <row r="27" spans="1:8" x14ac:dyDescent="0.25">
      <c r="A27" s="103" t="s">
        <v>6</v>
      </c>
      <c r="B27" s="32"/>
      <c r="C27" s="32"/>
      <c r="D27" s="32">
        <f t="shared" si="2"/>
        <v>0</v>
      </c>
      <c r="E27" s="45"/>
      <c r="G27" s="45"/>
      <c r="H27" s="45"/>
    </row>
    <row r="28" spans="1:8" x14ac:dyDescent="0.25">
      <c r="A28" s="103" t="s">
        <v>7</v>
      </c>
      <c r="B28" s="32"/>
      <c r="C28" s="32"/>
      <c r="D28" s="32">
        <f t="shared" si="2"/>
        <v>0</v>
      </c>
      <c r="E28" s="45"/>
      <c r="F28" s="45"/>
      <c r="G28" s="45"/>
      <c r="H28" s="45"/>
    </row>
    <row r="29" spans="1:8" ht="15.75" thickBot="1" x14ac:dyDescent="0.3">
      <c r="A29" s="23" t="s">
        <v>277</v>
      </c>
      <c r="B29" s="152">
        <f>SUM(B19:B28)</f>
        <v>0</v>
      </c>
      <c r="C29" s="152">
        <f>SUM(C19:C28)</f>
        <v>0</v>
      </c>
      <c r="D29" s="152">
        <f>B29+C29</f>
        <v>0</v>
      </c>
      <c r="E29" s="45"/>
      <c r="F29" s="106"/>
      <c r="G29" s="45"/>
      <c r="H29" s="45"/>
    </row>
    <row r="30" spans="1:8" x14ac:dyDescent="0.25">
      <c r="A30" s="58"/>
      <c r="B30" s="45"/>
      <c r="C30" s="45"/>
      <c r="D30" s="45"/>
      <c r="E30" s="45"/>
      <c r="F30" s="45"/>
      <c r="G30" s="45"/>
      <c r="H30" s="45"/>
    </row>
    <row r="31" spans="1:8" ht="15.75" thickBot="1" x14ac:dyDescent="0.3">
      <c r="A31" s="113"/>
      <c r="B31" s="107"/>
      <c r="C31" s="107"/>
      <c r="D31" s="107"/>
      <c r="E31" s="45"/>
      <c r="F31" s="108"/>
      <c r="G31" s="53"/>
      <c r="H31" s="45"/>
    </row>
    <row r="32" spans="1:8" ht="16.5" thickTop="1" thickBot="1" x14ac:dyDescent="0.3">
      <c r="A32" s="24" t="s">
        <v>56</v>
      </c>
      <c r="B32" s="109"/>
      <c r="C32" s="107"/>
      <c r="D32" s="107"/>
      <c r="E32" s="45"/>
      <c r="F32" s="45"/>
      <c r="G32" s="45"/>
      <c r="H32" s="45"/>
    </row>
    <row r="33" spans="1:8" ht="16.5" thickTop="1" thickBot="1" x14ac:dyDescent="0.3">
      <c r="A33" s="25" t="s">
        <v>190</v>
      </c>
      <c r="B33" s="109"/>
      <c r="C33" s="107"/>
      <c r="D33" s="107"/>
      <c r="E33" s="45"/>
      <c r="F33" s="45"/>
      <c r="G33" s="45"/>
      <c r="H33" s="45"/>
    </row>
    <row r="34" spans="1:8" ht="16.5" thickTop="1" thickBot="1" x14ac:dyDescent="0.3">
      <c r="A34" s="25" t="s">
        <v>276</v>
      </c>
      <c r="B34" s="109"/>
      <c r="C34" s="107"/>
      <c r="D34" s="107"/>
      <c r="E34" s="45"/>
      <c r="F34" s="45"/>
      <c r="G34" s="45"/>
      <c r="H34" s="45"/>
    </row>
    <row r="35" spans="1:8" ht="16.5" thickTop="1" thickBot="1" x14ac:dyDescent="0.3">
      <c r="A35" s="25" t="s">
        <v>253</v>
      </c>
      <c r="B35" s="110">
        <f>D29*D35</f>
        <v>0</v>
      </c>
      <c r="C35" s="111" t="s">
        <v>247</v>
      </c>
      <c r="D35" s="112">
        <v>0.65</v>
      </c>
      <c r="E35" s="45"/>
      <c r="F35" s="45"/>
      <c r="G35" s="45"/>
      <c r="H35" s="45"/>
    </row>
    <row r="36" spans="1:8" x14ac:dyDescent="0.25">
      <c r="A36" s="45"/>
      <c r="B36" s="45"/>
      <c r="C36" s="45"/>
      <c r="D36" s="45"/>
      <c r="E36" s="45"/>
      <c r="F36" s="45"/>
      <c r="G36" s="45"/>
      <c r="H36" s="45"/>
    </row>
    <row r="37" spans="1:8" ht="15.75" thickBot="1" x14ac:dyDescent="0.3">
      <c r="A37" s="45"/>
      <c r="B37" s="45"/>
      <c r="C37" s="45"/>
      <c r="D37" s="45"/>
      <c r="E37" s="45"/>
      <c r="F37" s="45"/>
      <c r="G37" s="45"/>
      <c r="H37" s="45"/>
    </row>
    <row r="38" spans="1:8" ht="15.75" thickBot="1" x14ac:dyDescent="0.3">
      <c r="A38" s="266" t="s">
        <v>57</v>
      </c>
      <c r="B38" s="267"/>
      <c r="C38" s="267"/>
      <c r="D38" s="267"/>
      <c r="E38" s="267"/>
      <c r="F38" s="267"/>
      <c r="G38" s="267"/>
      <c r="H38" s="294"/>
    </row>
    <row r="39" spans="1:8" ht="31.5" customHeight="1" thickBot="1" x14ac:dyDescent="0.3">
      <c r="A39" s="263"/>
      <c r="B39" s="264"/>
      <c r="C39" s="264"/>
      <c r="D39" s="264"/>
      <c r="E39" s="264"/>
      <c r="F39" s="264"/>
      <c r="G39" s="264"/>
      <c r="H39" s="298"/>
    </row>
    <row r="40" spans="1:8" ht="15" customHeight="1" thickBot="1" x14ac:dyDescent="0.3">
      <c r="A40" s="263" t="s">
        <v>58</v>
      </c>
      <c r="B40" s="264"/>
      <c r="C40" s="264"/>
      <c r="D40" s="264"/>
      <c r="E40" s="264"/>
      <c r="F40" s="264"/>
      <c r="G40" s="264"/>
      <c r="H40" s="298"/>
    </row>
    <row r="41" spans="1:8" ht="15" customHeight="1" thickBot="1" x14ac:dyDescent="0.3">
      <c r="A41" s="263" t="s">
        <v>59</v>
      </c>
      <c r="B41" s="264"/>
      <c r="C41" s="264"/>
      <c r="D41" s="264"/>
      <c r="E41" s="264"/>
      <c r="F41" s="264"/>
      <c r="G41" s="264"/>
      <c r="H41" s="298"/>
    </row>
    <row r="42" spans="1:8" ht="15" customHeight="1" thickBot="1" x14ac:dyDescent="0.3">
      <c r="A42" s="263" t="s">
        <v>60</v>
      </c>
      <c r="B42" s="264"/>
      <c r="C42" s="264"/>
      <c r="D42" s="264"/>
      <c r="E42" s="264"/>
      <c r="F42" s="264"/>
      <c r="G42" s="264"/>
      <c r="H42" s="298"/>
    </row>
    <row r="43" spans="1:8" ht="29.25" customHeight="1" thickBot="1" x14ac:dyDescent="0.3">
      <c r="A43" s="263" t="s">
        <v>278</v>
      </c>
      <c r="B43" s="264"/>
      <c r="C43" s="264"/>
      <c r="D43" s="264"/>
      <c r="E43" s="264"/>
      <c r="F43" s="264"/>
      <c r="G43" s="264"/>
      <c r="H43" s="298"/>
    </row>
    <row r="44" spans="1:8" ht="15.75" thickBot="1" x14ac:dyDescent="0.3">
      <c r="A44" s="295" t="s">
        <v>279</v>
      </c>
      <c r="B44" s="296"/>
      <c r="C44" s="296"/>
      <c r="D44" s="296"/>
      <c r="E44" s="296"/>
      <c r="F44" s="296"/>
      <c r="G44" s="296"/>
      <c r="H44" s="297"/>
    </row>
    <row r="45" spans="1:8" ht="15.75" thickBot="1" x14ac:dyDescent="0.3">
      <c r="A45" s="295" t="s">
        <v>319</v>
      </c>
      <c r="B45" s="296"/>
      <c r="C45" s="296"/>
      <c r="D45" s="296"/>
      <c r="E45" s="296"/>
      <c r="F45" s="296"/>
      <c r="G45" s="296"/>
      <c r="H45" s="297"/>
    </row>
  </sheetData>
  <mergeCells count="14">
    <mergeCell ref="A38:H38"/>
    <mergeCell ref="B3:C3"/>
    <mergeCell ref="D3:D4"/>
    <mergeCell ref="A5:D5"/>
    <mergeCell ref="A18:D18"/>
    <mergeCell ref="A3:A4"/>
    <mergeCell ref="A17:C17"/>
    <mergeCell ref="A45:H45"/>
    <mergeCell ref="A39:H39"/>
    <mergeCell ref="A40:H40"/>
    <mergeCell ref="A42:H42"/>
    <mergeCell ref="A43:H43"/>
    <mergeCell ref="A44:H44"/>
    <mergeCell ref="A41:H41"/>
  </mergeCells>
  <pageMargins left="0.7" right="0.7" top="0.75" bottom="0.75" header="0.3" footer="0.3"/>
  <pageSetup paperSize="9" orientation="portrait"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4"/>
  <sheetViews>
    <sheetView topLeftCell="A19" zoomScale="80" zoomScaleNormal="80" workbookViewId="0">
      <selection activeCell="N5" sqref="N5"/>
    </sheetView>
  </sheetViews>
  <sheetFormatPr defaultColWidth="9.140625" defaultRowHeight="15" x14ac:dyDescent="0.25"/>
  <cols>
    <col min="1" max="1" width="19.28515625" style="57" customWidth="1"/>
    <col min="2" max="2" width="16" style="57" customWidth="1"/>
    <col min="3" max="3" width="16.28515625" style="57" bestFit="1" customWidth="1"/>
    <col min="4" max="4" width="14.28515625" style="57" bestFit="1" customWidth="1"/>
    <col min="5" max="12" width="12.7109375" style="57" customWidth="1"/>
    <col min="13" max="16384" width="9.140625" style="57"/>
  </cols>
  <sheetData>
    <row r="1" spans="1:10" x14ac:dyDescent="0.25">
      <c r="A1" s="212" t="s">
        <v>299</v>
      </c>
      <c r="B1" s="212"/>
      <c r="C1" s="53"/>
      <c r="D1" s="45"/>
      <c r="E1" s="45"/>
      <c r="F1" s="45"/>
      <c r="G1" s="45"/>
      <c r="H1" s="45"/>
      <c r="I1" s="45"/>
    </row>
    <row r="2" spans="1:10" x14ac:dyDescent="0.25">
      <c r="A2" s="211"/>
      <c r="B2" s="211"/>
      <c r="C2" s="53"/>
      <c r="D2" s="45"/>
      <c r="E2" s="45"/>
      <c r="F2" s="45"/>
      <c r="G2" s="45"/>
      <c r="H2" s="45"/>
      <c r="I2" s="45"/>
    </row>
    <row r="3" spans="1:10" ht="15.75" thickBot="1" x14ac:dyDescent="0.3">
      <c r="A3" s="45" t="s">
        <v>308</v>
      </c>
      <c r="B3" s="45"/>
      <c r="C3" s="45"/>
      <c r="D3" s="45"/>
      <c r="E3" s="45"/>
      <c r="F3" s="45" t="s">
        <v>309</v>
      </c>
      <c r="G3" s="45"/>
      <c r="H3" s="45"/>
      <c r="I3" s="45"/>
    </row>
    <row r="4" spans="1:10" ht="15.75" thickBot="1" x14ac:dyDescent="0.3">
      <c r="A4" s="345" t="s">
        <v>61</v>
      </c>
      <c r="B4" s="346"/>
      <c r="C4" s="347"/>
      <c r="D4" s="43" t="s">
        <v>212</v>
      </c>
      <c r="F4" s="345" t="s">
        <v>62</v>
      </c>
      <c r="G4" s="359"/>
      <c r="H4" s="359"/>
      <c r="I4" s="360"/>
      <c r="J4" s="43" t="s">
        <v>212</v>
      </c>
    </row>
    <row r="5" spans="1:10" ht="15.75" thickBot="1" x14ac:dyDescent="0.3">
      <c r="A5" s="367" t="s">
        <v>63</v>
      </c>
      <c r="B5" s="378"/>
      <c r="C5" s="379"/>
      <c r="D5" s="54">
        <f>SUM(D6:D9)</f>
        <v>0</v>
      </c>
      <c r="F5" s="367" t="s">
        <v>64</v>
      </c>
      <c r="G5" s="368"/>
      <c r="H5" s="368"/>
      <c r="I5" s="369"/>
      <c r="J5" s="54">
        <f>SUM(J6:J9)</f>
        <v>0</v>
      </c>
    </row>
    <row r="6" spans="1:10" ht="15.75" thickBot="1" x14ac:dyDescent="0.3">
      <c r="A6" s="341">
        <f>'8.4. Strukt. i dinamika ulaganj'!A7</f>
        <v>1</v>
      </c>
      <c r="B6" s="342"/>
      <c r="C6" s="343"/>
      <c r="D6" s="32">
        <f>'8.4. Strukt. i dinamika ulaganj'!D7</f>
        <v>0</v>
      </c>
      <c r="F6" s="361"/>
      <c r="G6" s="362"/>
      <c r="H6" s="362"/>
      <c r="I6" s="363"/>
      <c r="J6" s="32"/>
    </row>
    <row r="7" spans="1:10" ht="15.75" thickBot="1" x14ac:dyDescent="0.3">
      <c r="A7" s="341">
        <f>'8.4. Strukt. i dinamika ulaganj'!A8</f>
        <v>2</v>
      </c>
      <c r="B7" s="342"/>
      <c r="C7" s="343"/>
      <c r="D7" s="32">
        <f>'8.4. Strukt. i dinamika ulaganj'!D8</f>
        <v>0</v>
      </c>
      <c r="F7" s="361"/>
      <c r="G7" s="362"/>
      <c r="H7" s="362"/>
      <c r="I7" s="363"/>
      <c r="J7" s="32"/>
    </row>
    <row r="8" spans="1:10" ht="15.75" thickBot="1" x14ac:dyDescent="0.3">
      <c r="A8" s="341">
        <f>'8.4. Strukt. i dinamika ulaganj'!A9</f>
        <v>3</v>
      </c>
      <c r="B8" s="342"/>
      <c r="C8" s="343"/>
      <c r="D8" s="32">
        <f>'8.4. Strukt. i dinamika ulaganj'!D9</f>
        <v>0</v>
      </c>
      <c r="F8" s="361"/>
      <c r="G8" s="362"/>
      <c r="H8" s="362"/>
      <c r="I8" s="363"/>
      <c r="J8" s="32"/>
    </row>
    <row r="9" spans="1:10" ht="15.75" thickBot="1" x14ac:dyDescent="0.3">
      <c r="A9" s="341" t="str">
        <f>'8.4. Strukt. i dinamika ulaganj'!A10</f>
        <v>4.</v>
      </c>
      <c r="B9" s="342"/>
      <c r="C9" s="343"/>
      <c r="D9" s="32">
        <f>'8.4. Strukt. i dinamika ulaganj'!D10</f>
        <v>0</v>
      </c>
      <c r="F9" s="361"/>
      <c r="G9" s="362"/>
      <c r="H9" s="362"/>
      <c r="I9" s="363"/>
      <c r="J9" s="32"/>
    </row>
    <row r="10" spans="1:10" ht="15.75" thickBot="1" x14ac:dyDescent="0.3">
      <c r="A10" s="367" t="s">
        <v>65</v>
      </c>
      <c r="B10" s="378"/>
      <c r="C10" s="379"/>
      <c r="D10" s="69">
        <v>0</v>
      </c>
      <c r="F10" s="51" t="s">
        <v>66</v>
      </c>
      <c r="G10" s="89"/>
      <c r="H10" s="89"/>
      <c r="I10" s="90"/>
      <c r="J10" s="54">
        <f>SUM(J11)</f>
        <v>0</v>
      </c>
    </row>
    <row r="11" spans="1:10" ht="15.75" thickBot="1" x14ac:dyDescent="0.3">
      <c r="A11" s="380" t="s">
        <v>54</v>
      </c>
      <c r="B11" s="381"/>
      <c r="C11" s="382"/>
      <c r="D11" s="32">
        <f>'8.4. Strukt. i dinamika ulaganj'!D13</f>
        <v>0</v>
      </c>
      <c r="F11" s="364" t="s">
        <v>8</v>
      </c>
      <c r="G11" s="365"/>
      <c r="H11" s="365"/>
      <c r="I11" s="366"/>
      <c r="J11" s="32"/>
    </row>
    <row r="12" spans="1:10" ht="15.75" thickBot="1" x14ac:dyDescent="0.3">
      <c r="A12" s="375" t="s">
        <v>67</v>
      </c>
      <c r="B12" s="376"/>
      <c r="C12" s="377"/>
      <c r="D12" s="152">
        <f>D5+D10</f>
        <v>0</v>
      </c>
      <c r="F12" s="24" t="s">
        <v>67</v>
      </c>
      <c r="G12" s="165"/>
      <c r="H12" s="165"/>
      <c r="I12" s="166"/>
      <c r="J12" s="152">
        <f>J5+J10</f>
        <v>0</v>
      </c>
    </row>
    <row r="13" spans="1:10" ht="15.75" thickBot="1" x14ac:dyDescent="0.3"/>
    <row r="14" spans="1:10" ht="15.75" thickBot="1" x14ac:dyDescent="0.3">
      <c r="A14" s="266" t="s">
        <v>57</v>
      </c>
      <c r="B14" s="267"/>
      <c r="C14" s="267"/>
      <c r="D14" s="267"/>
      <c r="E14" s="267"/>
      <c r="F14" s="267"/>
      <c r="G14" s="267"/>
      <c r="H14" s="267"/>
      <c r="I14" s="267"/>
      <c r="J14" s="294"/>
    </row>
    <row r="15" spans="1:10" ht="20.25" customHeight="1" thickBot="1" x14ac:dyDescent="0.3">
      <c r="A15" s="263" t="s">
        <v>68</v>
      </c>
      <c r="B15" s="264"/>
      <c r="C15" s="264"/>
      <c r="D15" s="264"/>
      <c r="E15" s="264"/>
      <c r="F15" s="264"/>
      <c r="G15" s="264"/>
      <c r="H15" s="264"/>
      <c r="I15" s="264"/>
      <c r="J15" s="298"/>
    </row>
    <row r="16" spans="1:10" ht="14.45" customHeight="1" thickBot="1" x14ac:dyDescent="0.3">
      <c r="A16" s="263" t="s">
        <v>69</v>
      </c>
      <c r="B16" s="264"/>
      <c r="C16" s="264"/>
      <c r="D16" s="264"/>
      <c r="E16" s="264"/>
      <c r="F16" s="264"/>
      <c r="G16" s="264"/>
      <c r="H16" s="264"/>
      <c r="I16" s="264"/>
      <c r="J16" s="298"/>
    </row>
    <row r="19" spans="1:12" x14ac:dyDescent="0.25">
      <c r="A19" s="262" t="s">
        <v>300</v>
      </c>
      <c r="B19" s="262"/>
      <c r="C19" s="52"/>
    </row>
    <row r="21" spans="1:12" x14ac:dyDescent="0.25">
      <c r="A21" s="167"/>
      <c r="B21" s="167"/>
      <c r="C21" s="290" t="s">
        <v>218</v>
      </c>
      <c r="D21" s="301"/>
      <c r="E21" s="301"/>
      <c r="F21" s="301"/>
      <c r="G21" s="301"/>
      <c r="H21" s="301"/>
      <c r="I21" s="301"/>
      <c r="J21" s="301"/>
      <c r="K21" s="301"/>
      <c r="L21" s="291"/>
    </row>
    <row r="22" spans="1:12" ht="15.75" thickBot="1" x14ac:dyDescent="0.3">
      <c r="A22" s="167"/>
      <c r="B22" s="167"/>
      <c r="C22" s="14">
        <f>'8.3. Obračun amortizacije'!G6</f>
        <v>2020</v>
      </c>
      <c r="D22" s="14">
        <f>'8.3. Obračun amortizacije'!H6</f>
        <v>2021</v>
      </c>
      <c r="E22" s="14">
        <f>'8.3. Obračun amortizacije'!I6</f>
        <v>2022</v>
      </c>
      <c r="F22" s="14">
        <f>'8.3. Obračun amortizacije'!J6</f>
        <v>2023</v>
      </c>
      <c r="G22" s="14">
        <f>'8.3. Obračun amortizacije'!K6</f>
        <v>2024</v>
      </c>
      <c r="H22" s="14">
        <f>'8.3. Obračun amortizacije'!L6</f>
        <v>2025</v>
      </c>
      <c r="I22" s="14">
        <f>'8.3. Obračun amortizacije'!M6</f>
        <v>2926</v>
      </c>
      <c r="J22" s="14">
        <f>'8.3. Obračun amortizacije'!N6</f>
        <v>2027</v>
      </c>
      <c r="K22" s="14">
        <f>'8.3. Obračun amortizacije'!O6</f>
        <v>2028</v>
      </c>
      <c r="L22" s="14">
        <f>'8.3. Obračun amortizacije'!P6</f>
        <v>2028</v>
      </c>
    </row>
    <row r="23" spans="1:12" ht="16.5" thickTop="1" thickBot="1" x14ac:dyDescent="0.3">
      <c r="A23" s="274" t="s">
        <v>12</v>
      </c>
      <c r="B23" s="17" t="s">
        <v>70</v>
      </c>
      <c r="C23" s="91">
        <v>0</v>
      </c>
      <c r="D23" s="91">
        <f t="shared" ref="D23:L23" ca="1" si="0">SUM(D24:D25)</f>
        <v>0</v>
      </c>
      <c r="E23" s="91">
        <f t="shared" ca="1" si="0"/>
        <v>0</v>
      </c>
      <c r="F23" s="91">
        <f t="shared" ca="1" si="0"/>
        <v>0</v>
      </c>
      <c r="G23" s="91">
        <f t="shared" ca="1" si="0"/>
        <v>0</v>
      </c>
      <c r="H23" s="91">
        <f t="shared" ca="1" si="0"/>
        <v>0</v>
      </c>
      <c r="I23" s="91">
        <f t="shared" ca="1" si="0"/>
        <v>0</v>
      </c>
      <c r="J23" s="91">
        <f t="shared" ca="1" si="0"/>
        <v>0</v>
      </c>
      <c r="K23" s="91">
        <f t="shared" ca="1" si="0"/>
        <v>0</v>
      </c>
      <c r="L23" s="91">
        <f t="shared" ca="1" si="0"/>
        <v>0</v>
      </c>
    </row>
    <row r="24" spans="1:12" ht="15.75" thickBot="1" x14ac:dyDescent="0.3">
      <c r="A24" s="372"/>
      <c r="B24" s="20" t="s">
        <v>71</v>
      </c>
      <c r="C24" s="32">
        <v>0</v>
      </c>
      <c r="D24" s="32">
        <f t="shared" ref="D24:L24" ca="1" si="1">AVERAGE(C26:D26)*$D$48</f>
        <v>0</v>
      </c>
      <c r="E24" s="32">
        <f t="shared" ca="1" si="1"/>
        <v>0</v>
      </c>
      <c r="F24" s="32">
        <f t="shared" ca="1" si="1"/>
        <v>0</v>
      </c>
      <c r="G24" s="32">
        <f t="shared" ca="1" si="1"/>
        <v>0</v>
      </c>
      <c r="H24" s="32">
        <f t="shared" ca="1" si="1"/>
        <v>0</v>
      </c>
      <c r="I24" s="32">
        <f t="shared" ca="1" si="1"/>
        <v>0</v>
      </c>
      <c r="J24" s="32">
        <f t="shared" ca="1" si="1"/>
        <v>0</v>
      </c>
      <c r="K24" s="32">
        <f t="shared" ca="1" si="1"/>
        <v>0</v>
      </c>
      <c r="L24" s="32">
        <f t="shared" ca="1" si="1"/>
        <v>0</v>
      </c>
    </row>
    <row r="25" spans="1:12" ht="15.75" thickBot="1" x14ac:dyDescent="0.3">
      <c r="A25" s="372"/>
      <c r="B25" s="20" t="s">
        <v>194</v>
      </c>
      <c r="C25" s="32">
        <v>0</v>
      </c>
      <c r="D25" s="32">
        <f t="shared" ref="D25:L25" ca="1" si="2">IF(E42-(YEAR(TODAY())-YEAR(E43))&lt;D14,0,E39/E42)</f>
        <v>0</v>
      </c>
      <c r="E25" s="32">
        <f t="shared" ca="1" si="2"/>
        <v>0</v>
      </c>
      <c r="F25" s="32">
        <f t="shared" ca="1" si="2"/>
        <v>0</v>
      </c>
      <c r="G25" s="32">
        <f t="shared" ca="1" si="2"/>
        <v>0</v>
      </c>
      <c r="H25" s="32">
        <f t="shared" ca="1" si="2"/>
        <v>0</v>
      </c>
      <c r="I25" s="32">
        <f t="shared" ca="1" si="2"/>
        <v>0</v>
      </c>
      <c r="J25" s="32">
        <f t="shared" ca="1" si="2"/>
        <v>0</v>
      </c>
      <c r="K25" s="32">
        <f t="shared" ca="1" si="2"/>
        <v>0</v>
      </c>
      <c r="L25" s="32">
        <f t="shared" ca="1" si="2"/>
        <v>0</v>
      </c>
    </row>
    <row r="26" spans="1:12" ht="15.75" thickBot="1" x14ac:dyDescent="0.3">
      <c r="A26" s="373"/>
      <c r="B26" s="21" t="s">
        <v>72</v>
      </c>
      <c r="C26" s="32">
        <v>0</v>
      </c>
      <c r="D26" s="32">
        <f t="shared" ref="D26" ca="1" si="3">C26-D25</f>
        <v>0</v>
      </c>
      <c r="E26" s="32">
        <f t="shared" ref="E26" ca="1" si="4">D26-E25</f>
        <v>0</v>
      </c>
      <c r="F26" s="32">
        <f t="shared" ref="F26" ca="1" si="5">E26-F25</f>
        <v>0</v>
      </c>
      <c r="G26" s="32">
        <f t="shared" ref="G26" ca="1" si="6">F26-G25</f>
        <v>0</v>
      </c>
      <c r="H26" s="32">
        <f t="shared" ref="H26" ca="1" si="7">G26-H25</f>
        <v>0</v>
      </c>
      <c r="I26" s="32">
        <f t="shared" ref="I26" ca="1" si="8">H26-I25</f>
        <v>0</v>
      </c>
      <c r="J26" s="32">
        <f t="shared" ref="J26" ca="1" si="9">I26-J25</f>
        <v>0</v>
      </c>
      <c r="K26" s="32">
        <f t="shared" ref="K26" ca="1" si="10">J26-K25</f>
        <v>0</v>
      </c>
      <c r="L26" s="32">
        <f t="shared" ref="L26" ca="1" si="11">K26-L25</f>
        <v>0</v>
      </c>
    </row>
    <row r="27" spans="1:12" ht="16.5" thickTop="1" thickBot="1" x14ac:dyDescent="0.3">
      <c r="A27" s="374" t="s">
        <v>13</v>
      </c>
      <c r="B27" s="22" t="s">
        <v>70</v>
      </c>
      <c r="C27" s="91">
        <v>0</v>
      </c>
      <c r="D27" s="91">
        <f t="shared" ref="D27:L27" ca="1" si="12">SUM(D28:D29)</f>
        <v>0</v>
      </c>
      <c r="E27" s="91">
        <f t="shared" ca="1" si="12"/>
        <v>0</v>
      </c>
      <c r="F27" s="91">
        <f t="shared" ca="1" si="12"/>
        <v>0</v>
      </c>
      <c r="G27" s="91">
        <f t="shared" ca="1" si="12"/>
        <v>0</v>
      </c>
      <c r="H27" s="91">
        <f t="shared" ca="1" si="12"/>
        <v>0</v>
      </c>
      <c r="I27" s="91">
        <f t="shared" ca="1" si="12"/>
        <v>0</v>
      </c>
      <c r="J27" s="91">
        <f t="shared" ca="1" si="12"/>
        <v>0</v>
      </c>
      <c r="K27" s="91">
        <f t="shared" ca="1" si="12"/>
        <v>0</v>
      </c>
      <c r="L27" s="91">
        <f t="shared" ca="1" si="12"/>
        <v>0</v>
      </c>
    </row>
    <row r="28" spans="1:12" ht="15.75" thickBot="1" x14ac:dyDescent="0.3">
      <c r="A28" s="372"/>
      <c r="B28" s="20" t="s">
        <v>71</v>
      </c>
      <c r="C28" s="32">
        <v>0</v>
      </c>
      <c r="D28" s="32">
        <f t="shared" ref="D28:L28" ca="1" si="13">AVERAGE(C30:D30)*$D$48</f>
        <v>0</v>
      </c>
      <c r="E28" s="32">
        <f t="shared" ca="1" si="13"/>
        <v>0</v>
      </c>
      <c r="F28" s="32">
        <f t="shared" ca="1" si="13"/>
        <v>0</v>
      </c>
      <c r="G28" s="32">
        <f t="shared" ca="1" si="13"/>
        <v>0</v>
      </c>
      <c r="H28" s="32">
        <f t="shared" ca="1" si="13"/>
        <v>0</v>
      </c>
      <c r="I28" s="32">
        <f t="shared" ca="1" si="13"/>
        <v>0</v>
      </c>
      <c r="J28" s="32">
        <f t="shared" ca="1" si="13"/>
        <v>0</v>
      </c>
      <c r="K28" s="32">
        <f t="shared" ca="1" si="13"/>
        <v>0</v>
      </c>
      <c r="L28" s="32">
        <f t="shared" ca="1" si="13"/>
        <v>0</v>
      </c>
    </row>
    <row r="29" spans="1:12" ht="15.75" thickBot="1" x14ac:dyDescent="0.3">
      <c r="A29" s="372"/>
      <c r="B29" s="20" t="s">
        <v>194</v>
      </c>
      <c r="C29" s="32">
        <v>0</v>
      </c>
      <c r="D29" s="32">
        <f t="shared" ref="D29:L29" ca="1" si="14">IF(E46-(YEAR(TODAY())-YEAR(E47))&lt;D18,0,E43/E46)</f>
        <v>0</v>
      </c>
      <c r="E29" s="32">
        <f t="shared" ca="1" si="14"/>
        <v>0</v>
      </c>
      <c r="F29" s="32">
        <f t="shared" ca="1" si="14"/>
        <v>0</v>
      </c>
      <c r="G29" s="32">
        <f t="shared" ca="1" si="14"/>
        <v>0</v>
      </c>
      <c r="H29" s="32">
        <f t="shared" ca="1" si="14"/>
        <v>0</v>
      </c>
      <c r="I29" s="32">
        <f t="shared" ca="1" si="14"/>
        <v>0</v>
      </c>
      <c r="J29" s="32">
        <f t="shared" ca="1" si="14"/>
        <v>0</v>
      </c>
      <c r="K29" s="32">
        <f t="shared" ca="1" si="14"/>
        <v>0</v>
      </c>
      <c r="L29" s="32">
        <f t="shared" ca="1" si="14"/>
        <v>0</v>
      </c>
    </row>
    <row r="30" spans="1:12" ht="15.75" thickBot="1" x14ac:dyDescent="0.3">
      <c r="A30" s="373"/>
      <c r="B30" s="21" t="s">
        <v>72</v>
      </c>
      <c r="C30" s="32">
        <v>0</v>
      </c>
      <c r="D30" s="32">
        <f t="shared" ref="D30" ca="1" si="15">C30-D29</f>
        <v>0</v>
      </c>
      <c r="E30" s="32">
        <f t="shared" ref="E30" ca="1" si="16">D30-E29</f>
        <v>0</v>
      </c>
      <c r="F30" s="32">
        <f t="shared" ref="F30" ca="1" si="17">E30-F29</f>
        <v>0</v>
      </c>
      <c r="G30" s="32">
        <f t="shared" ref="G30" ca="1" si="18">F30-G29</f>
        <v>0</v>
      </c>
      <c r="H30" s="32">
        <f t="shared" ref="H30" ca="1" si="19">G30-H29</f>
        <v>0</v>
      </c>
      <c r="I30" s="32">
        <f t="shared" ref="I30" ca="1" si="20">H30-I29</f>
        <v>0</v>
      </c>
      <c r="J30" s="32">
        <f t="shared" ref="J30" ca="1" si="21">I30-J29</f>
        <v>0</v>
      </c>
      <c r="K30" s="32">
        <f t="shared" ref="K30" ca="1" si="22">J30-K29</f>
        <v>0</v>
      </c>
      <c r="L30" s="32">
        <f t="shared" ref="L30" ca="1" si="23">K30-L29</f>
        <v>0</v>
      </c>
    </row>
    <row r="31" spans="1:12" ht="16.5" thickTop="1" thickBot="1" x14ac:dyDescent="0.3">
      <c r="A31" s="374" t="s">
        <v>147</v>
      </c>
      <c r="B31" s="22" t="s">
        <v>70</v>
      </c>
      <c r="C31" s="91">
        <v>0</v>
      </c>
      <c r="D31" s="91">
        <f t="shared" ref="D31" ca="1" si="24">SUM(D32:D33)</f>
        <v>0</v>
      </c>
      <c r="E31" s="91">
        <f t="shared" ref="E31:L31" ca="1" si="25">SUM(E32:E33)</f>
        <v>0</v>
      </c>
      <c r="F31" s="91">
        <f t="shared" ca="1" si="25"/>
        <v>0</v>
      </c>
      <c r="G31" s="91">
        <f t="shared" ca="1" si="25"/>
        <v>0</v>
      </c>
      <c r="H31" s="91">
        <f t="shared" ca="1" si="25"/>
        <v>0</v>
      </c>
      <c r="I31" s="91">
        <f t="shared" ca="1" si="25"/>
        <v>0</v>
      </c>
      <c r="J31" s="91">
        <f t="shared" ca="1" si="25"/>
        <v>0</v>
      </c>
      <c r="K31" s="91">
        <f t="shared" ca="1" si="25"/>
        <v>0</v>
      </c>
      <c r="L31" s="91">
        <f t="shared" ca="1" si="25"/>
        <v>0</v>
      </c>
    </row>
    <row r="32" spans="1:12" ht="15.75" thickBot="1" x14ac:dyDescent="0.3">
      <c r="A32" s="372"/>
      <c r="B32" s="20" t="s">
        <v>71</v>
      </c>
      <c r="C32" s="32">
        <v>0</v>
      </c>
      <c r="D32" s="32">
        <f t="shared" ref="D32:L32" ca="1" si="26">AVERAGE(C34:D34)*$D$48</f>
        <v>0</v>
      </c>
      <c r="E32" s="32">
        <f t="shared" ca="1" si="26"/>
        <v>0</v>
      </c>
      <c r="F32" s="32">
        <f t="shared" ca="1" si="26"/>
        <v>0</v>
      </c>
      <c r="G32" s="32">
        <f t="shared" ca="1" si="26"/>
        <v>0</v>
      </c>
      <c r="H32" s="32">
        <f t="shared" ca="1" si="26"/>
        <v>0</v>
      </c>
      <c r="I32" s="32">
        <f t="shared" ca="1" si="26"/>
        <v>0</v>
      </c>
      <c r="J32" s="32">
        <f t="shared" ca="1" si="26"/>
        <v>0</v>
      </c>
      <c r="K32" s="32">
        <f t="shared" ca="1" si="26"/>
        <v>0</v>
      </c>
      <c r="L32" s="32">
        <f t="shared" ca="1" si="26"/>
        <v>0</v>
      </c>
    </row>
    <row r="33" spans="1:14" ht="15.75" thickBot="1" x14ac:dyDescent="0.3">
      <c r="A33" s="372"/>
      <c r="B33" s="20" t="s">
        <v>194</v>
      </c>
      <c r="C33" s="32">
        <v>0</v>
      </c>
      <c r="D33" s="32">
        <f t="shared" ref="D33:L33" ca="1" si="27">IF(E50-(YEAR(TODAY())-YEAR(E51))&lt;D22,0,E47/E50)</f>
        <v>0</v>
      </c>
      <c r="E33" s="32">
        <f t="shared" ca="1" si="27"/>
        <v>0</v>
      </c>
      <c r="F33" s="32">
        <f t="shared" ca="1" si="27"/>
        <v>0</v>
      </c>
      <c r="G33" s="32">
        <f t="shared" ca="1" si="27"/>
        <v>0</v>
      </c>
      <c r="H33" s="32">
        <f t="shared" ca="1" si="27"/>
        <v>0</v>
      </c>
      <c r="I33" s="32">
        <f t="shared" ca="1" si="27"/>
        <v>0</v>
      </c>
      <c r="J33" s="32">
        <f t="shared" ca="1" si="27"/>
        <v>0</v>
      </c>
      <c r="K33" s="32">
        <f t="shared" ca="1" si="27"/>
        <v>0</v>
      </c>
      <c r="L33" s="32">
        <f t="shared" ca="1" si="27"/>
        <v>0</v>
      </c>
    </row>
    <row r="34" spans="1:14" ht="15.75" thickBot="1" x14ac:dyDescent="0.3">
      <c r="A34" s="373"/>
      <c r="B34" s="21" t="s">
        <v>72</v>
      </c>
      <c r="C34" s="32">
        <v>0</v>
      </c>
      <c r="D34" s="32">
        <f t="shared" ref="D34:L34" ca="1" si="28">C34-D33</f>
        <v>0</v>
      </c>
      <c r="E34" s="32">
        <f t="shared" ca="1" si="28"/>
        <v>0</v>
      </c>
      <c r="F34" s="32">
        <f t="shared" ca="1" si="28"/>
        <v>0</v>
      </c>
      <c r="G34" s="32">
        <f t="shared" ca="1" si="28"/>
        <v>0</v>
      </c>
      <c r="H34" s="32">
        <f t="shared" ca="1" si="28"/>
        <v>0</v>
      </c>
      <c r="I34" s="32">
        <f t="shared" ca="1" si="28"/>
        <v>0</v>
      </c>
      <c r="J34" s="32">
        <f t="shared" ca="1" si="28"/>
        <v>0</v>
      </c>
      <c r="K34" s="32">
        <f t="shared" ca="1" si="28"/>
        <v>0</v>
      </c>
      <c r="L34" s="32">
        <f t="shared" ca="1" si="28"/>
        <v>0</v>
      </c>
    </row>
    <row r="35" spans="1:14" ht="16.5" thickTop="1" thickBot="1" x14ac:dyDescent="0.3">
      <c r="A35" s="374" t="s">
        <v>73</v>
      </c>
      <c r="B35" s="168" t="s">
        <v>70</v>
      </c>
      <c r="C35" s="168">
        <f>SUM(C23,C27,C31)</f>
        <v>0</v>
      </c>
      <c r="D35" s="168">
        <f t="shared" ref="D35:L35" ca="1" si="29">SUM(D23,D27,D31)</f>
        <v>0</v>
      </c>
      <c r="E35" s="168">
        <f t="shared" ca="1" si="29"/>
        <v>0</v>
      </c>
      <c r="F35" s="168">
        <f t="shared" ca="1" si="29"/>
        <v>0</v>
      </c>
      <c r="G35" s="168">
        <f t="shared" ca="1" si="29"/>
        <v>0</v>
      </c>
      <c r="H35" s="168">
        <f t="shared" ca="1" si="29"/>
        <v>0</v>
      </c>
      <c r="I35" s="168">
        <f t="shared" ca="1" si="29"/>
        <v>0</v>
      </c>
      <c r="J35" s="168">
        <f t="shared" ca="1" si="29"/>
        <v>0</v>
      </c>
      <c r="K35" s="168">
        <f t="shared" ca="1" si="29"/>
        <v>0</v>
      </c>
      <c r="L35" s="168">
        <f t="shared" ca="1" si="29"/>
        <v>0</v>
      </c>
      <c r="N35" s="57" t="s">
        <v>11</v>
      </c>
    </row>
    <row r="36" spans="1:14" ht="16.5" thickTop="1" thickBot="1" x14ac:dyDescent="0.3">
      <c r="A36" s="372"/>
      <c r="B36" s="168" t="s">
        <v>71</v>
      </c>
      <c r="C36" s="168">
        <f>SUM(C24,C28,C32)</f>
        <v>0</v>
      </c>
      <c r="D36" s="168">
        <f t="shared" ref="D36:L36" ca="1" si="30">SUM(D24,D28,D32)</f>
        <v>0</v>
      </c>
      <c r="E36" s="168">
        <f t="shared" ca="1" si="30"/>
        <v>0</v>
      </c>
      <c r="F36" s="168">
        <f t="shared" ca="1" si="30"/>
        <v>0</v>
      </c>
      <c r="G36" s="168">
        <f t="shared" ca="1" si="30"/>
        <v>0</v>
      </c>
      <c r="H36" s="168">
        <f t="shared" ca="1" si="30"/>
        <v>0</v>
      </c>
      <c r="I36" s="168">
        <f t="shared" ca="1" si="30"/>
        <v>0</v>
      </c>
      <c r="J36" s="168">
        <f t="shared" ca="1" si="30"/>
        <v>0</v>
      </c>
      <c r="K36" s="168">
        <f t="shared" ca="1" si="30"/>
        <v>0</v>
      </c>
      <c r="L36" s="168">
        <f t="shared" ca="1" si="30"/>
        <v>0</v>
      </c>
    </row>
    <row r="37" spans="1:14" ht="16.5" thickTop="1" thickBot="1" x14ac:dyDescent="0.3">
      <c r="A37" s="372"/>
      <c r="B37" s="168" t="s">
        <v>194</v>
      </c>
      <c r="C37" s="168">
        <f>SUM(C25,C29,C33)</f>
        <v>0</v>
      </c>
      <c r="D37" s="168">
        <f t="shared" ref="D37:L37" ca="1" si="31">SUM(D25,D29,D33)</f>
        <v>0</v>
      </c>
      <c r="E37" s="168">
        <f t="shared" ca="1" si="31"/>
        <v>0</v>
      </c>
      <c r="F37" s="168">
        <f t="shared" ca="1" si="31"/>
        <v>0</v>
      </c>
      <c r="G37" s="168">
        <f t="shared" ca="1" si="31"/>
        <v>0</v>
      </c>
      <c r="H37" s="168">
        <f t="shared" ca="1" si="31"/>
        <v>0</v>
      </c>
      <c r="I37" s="168">
        <f t="shared" ca="1" si="31"/>
        <v>0</v>
      </c>
      <c r="J37" s="168">
        <f t="shared" ca="1" si="31"/>
        <v>0</v>
      </c>
      <c r="K37" s="168">
        <f t="shared" ca="1" si="31"/>
        <v>0</v>
      </c>
      <c r="L37" s="168">
        <f t="shared" ca="1" si="31"/>
        <v>0</v>
      </c>
    </row>
    <row r="38" spans="1:14" ht="16.5" thickTop="1" thickBot="1" x14ac:dyDescent="0.3">
      <c r="A38" s="331"/>
      <c r="B38" s="168" t="s">
        <v>72</v>
      </c>
      <c r="C38" s="168">
        <f>SUM(C26,C30,C34)</f>
        <v>0</v>
      </c>
      <c r="D38" s="168">
        <f t="shared" ref="D38:L38" ca="1" si="32">SUM(D26,D30,D34)</f>
        <v>0</v>
      </c>
      <c r="E38" s="168">
        <f t="shared" ca="1" si="32"/>
        <v>0</v>
      </c>
      <c r="F38" s="168">
        <f t="shared" ca="1" si="32"/>
        <v>0</v>
      </c>
      <c r="G38" s="168">
        <f t="shared" ca="1" si="32"/>
        <v>0</v>
      </c>
      <c r="H38" s="168">
        <f t="shared" ca="1" si="32"/>
        <v>0</v>
      </c>
      <c r="I38" s="168">
        <f t="shared" ca="1" si="32"/>
        <v>0</v>
      </c>
      <c r="J38" s="168">
        <f t="shared" ca="1" si="32"/>
        <v>0</v>
      </c>
      <c r="K38" s="168">
        <f t="shared" ca="1" si="32"/>
        <v>0</v>
      </c>
      <c r="L38" s="168">
        <f t="shared" ca="1" si="32"/>
        <v>0</v>
      </c>
    </row>
    <row r="39" spans="1:14" ht="15.75" thickBot="1" x14ac:dyDescent="0.3"/>
    <row r="40" spans="1:14" ht="15.75" thickBot="1" x14ac:dyDescent="0.3">
      <c r="A40" s="266" t="s">
        <v>57</v>
      </c>
      <c r="B40" s="267"/>
      <c r="C40" s="267"/>
      <c r="D40" s="267"/>
      <c r="E40" s="267"/>
      <c r="F40" s="267"/>
      <c r="G40" s="267"/>
      <c r="H40" s="267"/>
      <c r="I40" s="267"/>
      <c r="J40" s="267"/>
      <c r="K40" s="268"/>
    </row>
    <row r="41" spans="1:14" ht="39.75" customHeight="1" thickBot="1" x14ac:dyDescent="0.3">
      <c r="A41" s="263" t="s">
        <v>280</v>
      </c>
      <c r="B41" s="264"/>
      <c r="C41" s="264"/>
      <c r="D41" s="264"/>
      <c r="E41" s="264"/>
      <c r="F41" s="264"/>
      <c r="G41" s="264"/>
      <c r="H41" s="264"/>
      <c r="I41" s="264"/>
      <c r="J41" s="264"/>
      <c r="K41" s="298"/>
    </row>
    <row r="42" spans="1:14" ht="15" customHeight="1" thickBot="1" x14ac:dyDescent="0.3">
      <c r="A42" s="263" t="s">
        <v>232</v>
      </c>
      <c r="B42" s="264"/>
      <c r="C42" s="264"/>
      <c r="D42" s="264"/>
      <c r="E42" s="264"/>
      <c r="F42" s="264"/>
      <c r="G42" s="264"/>
      <c r="H42" s="264"/>
      <c r="I42" s="264"/>
      <c r="J42" s="264"/>
      <c r="K42" s="298"/>
    </row>
    <row r="43" spans="1:14" ht="15" customHeight="1" thickBot="1" x14ac:dyDescent="0.3">
      <c r="A43" s="263" t="s">
        <v>185</v>
      </c>
      <c r="B43" s="264"/>
      <c r="C43" s="264"/>
      <c r="D43" s="264"/>
      <c r="E43" s="264"/>
      <c r="F43" s="264"/>
      <c r="G43" s="264"/>
      <c r="H43" s="264"/>
      <c r="I43" s="264"/>
      <c r="J43" s="264"/>
      <c r="K43" s="298"/>
    </row>
    <row r="44" spans="1:14" x14ac:dyDescent="0.25">
      <c r="A44" s="88"/>
      <c r="B44" s="88"/>
      <c r="C44" s="88"/>
      <c r="D44" s="88"/>
      <c r="E44" s="88"/>
      <c r="F44" s="88"/>
      <c r="G44" s="88"/>
      <c r="H44" s="88"/>
      <c r="I44" s="88"/>
      <c r="J44" s="88"/>
      <c r="K44" s="88"/>
    </row>
    <row r="45" spans="1:14" x14ac:dyDescent="0.25">
      <c r="A45" s="371"/>
      <c r="B45" s="371"/>
      <c r="C45" s="92"/>
      <c r="D45" s="92"/>
      <c r="E45" s="92"/>
    </row>
    <row r="46" spans="1:14" x14ac:dyDescent="0.25">
      <c r="A46" s="92"/>
      <c r="B46" s="93"/>
      <c r="C46" s="92"/>
      <c r="D46" s="92"/>
      <c r="E46" s="92"/>
    </row>
    <row r="47" spans="1:14" x14ac:dyDescent="0.25">
      <c r="A47" s="94"/>
      <c r="B47" s="95"/>
      <c r="C47" s="94"/>
      <c r="D47" s="92"/>
      <c r="E47" s="92"/>
    </row>
    <row r="48" spans="1:14" x14ac:dyDescent="0.25">
      <c r="A48" s="94"/>
      <c r="B48" s="96"/>
      <c r="C48" s="94"/>
      <c r="D48" s="97"/>
      <c r="E48" s="97"/>
    </row>
    <row r="49" spans="1:5" x14ac:dyDescent="0.25">
      <c r="A49" s="94"/>
      <c r="B49" s="92"/>
      <c r="C49" s="94"/>
      <c r="D49" s="92"/>
      <c r="E49" s="92"/>
    </row>
    <row r="50" spans="1:5" x14ac:dyDescent="0.25">
      <c r="A50" s="94"/>
      <c r="B50" s="92"/>
      <c r="C50" s="94"/>
      <c r="D50" s="92"/>
      <c r="E50" s="92"/>
    </row>
    <row r="51" spans="1:5" x14ac:dyDescent="0.25">
      <c r="A51" s="94"/>
      <c r="B51" s="98"/>
      <c r="C51" s="94"/>
      <c r="D51" s="92"/>
      <c r="E51" s="92"/>
    </row>
    <row r="52" spans="1:5" x14ac:dyDescent="0.25">
      <c r="A52" s="94"/>
      <c r="B52" s="97"/>
      <c r="C52" s="94"/>
      <c r="D52" s="92"/>
      <c r="E52" s="92"/>
    </row>
    <row r="53" spans="1:5" ht="28.9" customHeight="1" x14ac:dyDescent="0.25">
      <c r="A53" s="94"/>
      <c r="B53" s="98"/>
      <c r="C53" s="94"/>
      <c r="D53" s="98"/>
      <c r="E53" s="98"/>
    </row>
    <row r="54" spans="1:5" x14ac:dyDescent="0.25">
      <c r="A54" s="94"/>
      <c r="B54" s="92"/>
      <c r="C54" s="94"/>
      <c r="D54" s="92"/>
      <c r="E54" s="92"/>
    </row>
    <row r="55" spans="1:5" x14ac:dyDescent="0.25">
      <c r="A55" s="94"/>
      <c r="B55" s="92"/>
      <c r="C55" s="94"/>
      <c r="D55" s="92"/>
      <c r="E55" s="92"/>
    </row>
    <row r="56" spans="1:5" x14ac:dyDescent="0.25">
      <c r="A56" s="370"/>
      <c r="B56" s="370"/>
      <c r="C56" s="92"/>
      <c r="D56" s="92"/>
      <c r="E56" s="92"/>
    </row>
    <row r="57" spans="1:5" x14ac:dyDescent="0.25">
      <c r="A57" s="99"/>
      <c r="B57" s="92"/>
      <c r="C57" s="92"/>
      <c r="D57" s="92"/>
      <c r="E57" s="92"/>
    </row>
    <row r="58" spans="1:5" x14ac:dyDescent="0.25">
      <c r="A58" s="99"/>
      <c r="B58" s="92"/>
      <c r="C58" s="92"/>
      <c r="D58" s="92"/>
      <c r="E58" s="92"/>
    </row>
    <row r="59" spans="1:5" x14ac:dyDescent="0.25">
      <c r="A59" s="99"/>
      <c r="B59" s="92"/>
      <c r="C59" s="92"/>
      <c r="D59" s="92"/>
      <c r="E59" s="92"/>
    </row>
    <row r="60" spans="1:5" x14ac:dyDescent="0.25">
      <c r="A60" s="99"/>
      <c r="B60" s="92"/>
      <c r="C60" s="92"/>
      <c r="D60" s="92"/>
      <c r="E60" s="92"/>
    </row>
    <row r="61" spans="1:5" x14ac:dyDescent="0.25">
      <c r="A61" s="99"/>
      <c r="B61" s="92"/>
      <c r="C61" s="92"/>
      <c r="D61" s="92"/>
      <c r="E61" s="92"/>
    </row>
    <row r="62" spans="1:5" x14ac:dyDescent="0.25">
      <c r="A62" s="100"/>
    </row>
    <row r="64" spans="1:5" x14ac:dyDescent="0.25">
      <c r="B64" s="101"/>
    </row>
  </sheetData>
  <mergeCells count="31">
    <mergeCell ref="A11:C11"/>
    <mergeCell ref="A7:C7"/>
    <mergeCell ref="A8:C8"/>
    <mergeCell ref="A4:C4"/>
    <mergeCell ref="A5:C5"/>
    <mergeCell ref="A56:B56"/>
    <mergeCell ref="A45:B45"/>
    <mergeCell ref="A9:C9"/>
    <mergeCell ref="A43:K43"/>
    <mergeCell ref="A42:K42"/>
    <mergeCell ref="A23:A26"/>
    <mergeCell ref="A27:A30"/>
    <mergeCell ref="A31:A34"/>
    <mergeCell ref="A35:A38"/>
    <mergeCell ref="A19:B19"/>
    <mergeCell ref="A40:K40"/>
    <mergeCell ref="A41:K41"/>
    <mergeCell ref="C21:L21"/>
    <mergeCell ref="A12:C12"/>
    <mergeCell ref="A10:C10"/>
    <mergeCell ref="A16:J16"/>
    <mergeCell ref="A14:J14"/>
    <mergeCell ref="A6:C6"/>
    <mergeCell ref="A15:J15"/>
    <mergeCell ref="F4:I4"/>
    <mergeCell ref="F6:I6"/>
    <mergeCell ref="F7:I7"/>
    <mergeCell ref="F8:I8"/>
    <mergeCell ref="F9:I9"/>
    <mergeCell ref="F11:I11"/>
    <mergeCell ref="F5:I5"/>
  </mergeCells>
  <pageMargins left="0.7" right="0.7" top="0.75" bottom="0.75" header="0.3" footer="0.3"/>
  <pageSetup paperSize="9"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L30"/>
  <sheetViews>
    <sheetView zoomScale="80" zoomScaleNormal="80" workbookViewId="0">
      <selection activeCell="A3" sqref="A3"/>
    </sheetView>
  </sheetViews>
  <sheetFormatPr defaultColWidth="9.140625" defaultRowHeight="15" x14ac:dyDescent="0.25"/>
  <cols>
    <col min="1" max="1" width="44.7109375" style="57" customWidth="1"/>
    <col min="2" max="11" width="15.28515625" style="57" bestFit="1" customWidth="1"/>
    <col min="12" max="12" width="11.7109375" style="57" bestFit="1" customWidth="1"/>
    <col min="13" max="16384" width="9.140625" style="57"/>
  </cols>
  <sheetData>
    <row r="3" spans="1:12" x14ac:dyDescent="0.25">
      <c r="A3" s="52" t="s">
        <v>322</v>
      </c>
      <c r="B3" s="45"/>
      <c r="C3" s="45"/>
      <c r="D3" s="45"/>
      <c r="E3" s="45"/>
      <c r="F3" s="45"/>
      <c r="G3" s="45"/>
      <c r="H3" s="45"/>
      <c r="I3" s="45"/>
      <c r="J3" s="45"/>
      <c r="K3" s="45"/>
    </row>
    <row r="4" spans="1:12" ht="15.75" thickBot="1" x14ac:dyDescent="0.3">
      <c r="A4" s="58"/>
      <c r="B4" s="45"/>
      <c r="C4" s="45"/>
      <c r="D4" s="45"/>
      <c r="E4" s="45"/>
      <c r="F4" s="45"/>
      <c r="G4" s="45"/>
      <c r="H4" s="45"/>
      <c r="I4" s="45"/>
      <c r="J4" s="45"/>
      <c r="K4" s="45"/>
    </row>
    <row r="5" spans="1:12" x14ac:dyDescent="0.25">
      <c r="A5" s="274" t="s">
        <v>22</v>
      </c>
      <c r="B5" s="287" t="s">
        <v>233</v>
      </c>
      <c r="C5" s="288"/>
      <c r="D5" s="288"/>
      <c r="E5" s="288"/>
      <c r="F5" s="288"/>
      <c r="G5" s="288"/>
      <c r="H5" s="288"/>
      <c r="I5" s="288"/>
      <c r="J5" s="288"/>
      <c r="K5" s="289"/>
    </row>
    <row r="6" spans="1:12" ht="15.75" thickBot="1" x14ac:dyDescent="0.3">
      <c r="A6" s="331"/>
      <c r="B6" s="13">
        <f>'8.5. Izvori finansiranja'!C22</f>
        <v>2020</v>
      </c>
      <c r="C6" s="13">
        <f>'8.5. Izvori finansiranja'!D22</f>
        <v>2021</v>
      </c>
      <c r="D6" s="13">
        <f>'8.5. Izvori finansiranja'!E22</f>
        <v>2022</v>
      </c>
      <c r="E6" s="13">
        <f>'8.5. Izvori finansiranja'!F22</f>
        <v>2023</v>
      </c>
      <c r="F6" s="13">
        <f>'8.5. Izvori finansiranja'!G22</f>
        <v>2024</v>
      </c>
      <c r="G6" s="13">
        <f>'8.5. Izvori finansiranja'!H22</f>
        <v>2025</v>
      </c>
      <c r="H6" s="13">
        <f>'8.5. Izvori finansiranja'!I22</f>
        <v>2926</v>
      </c>
      <c r="I6" s="13">
        <f>'8.5. Izvori finansiranja'!J22</f>
        <v>2027</v>
      </c>
      <c r="J6" s="13">
        <f>'8.5. Izvori finansiranja'!K22</f>
        <v>2028</v>
      </c>
      <c r="K6" s="13">
        <f>'8.5. Izvori finansiranja'!L22</f>
        <v>2028</v>
      </c>
    </row>
    <row r="7" spans="1:12" ht="15" customHeight="1" thickBot="1" x14ac:dyDescent="0.3">
      <c r="A7" s="23" t="s">
        <v>74</v>
      </c>
      <c r="B7" s="152">
        <f>SUM(B8:B11)</f>
        <v>0</v>
      </c>
      <c r="C7" s="152">
        <f t="shared" ref="C7:K7" si="0">SUM(C8:C11)</f>
        <v>0</v>
      </c>
      <c r="D7" s="152">
        <f t="shared" si="0"/>
        <v>0</v>
      </c>
      <c r="E7" s="152">
        <f t="shared" si="0"/>
        <v>0</v>
      </c>
      <c r="F7" s="152">
        <f t="shared" si="0"/>
        <v>0</v>
      </c>
      <c r="G7" s="152">
        <f t="shared" si="0"/>
        <v>0</v>
      </c>
      <c r="H7" s="152">
        <f t="shared" si="0"/>
        <v>0</v>
      </c>
      <c r="I7" s="152">
        <f t="shared" si="0"/>
        <v>0</v>
      </c>
      <c r="J7" s="152">
        <f t="shared" si="0"/>
        <v>0</v>
      </c>
      <c r="K7" s="152">
        <f t="shared" si="0"/>
        <v>0</v>
      </c>
    </row>
    <row r="8" spans="1:12" ht="15" customHeight="1" thickBot="1" x14ac:dyDescent="0.3">
      <c r="A8" s="65" t="s">
        <v>75</v>
      </c>
      <c r="B8" s="32">
        <f>'8.2. Ukupni prihodi'!C6</f>
        <v>0</v>
      </c>
      <c r="C8" s="32">
        <f>'8.2. Ukupni prihodi'!D6</f>
        <v>0</v>
      </c>
      <c r="D8" s="32">
        <f>'8.2. Ukupni prihodi'!E6</f>
        <v>0</v>
      </c>
      <c r="E8" s="32">
        <f>'8.2. Ukupni prihodi'!F6</f>
        <v>0</v>
      </c>
      <c r="F8" s="32">
        <f>'8.2. Ukupni prihodi'!G6</f>
        <v>0</v>
      </c>
      <c r="G8" s="32">
        <f>'8.2. Ukupni prihodi'!H6</f>
        <v>0</v>
      </c>
      <c r="H8" s="32">
        <f>'8.2. Ukupni prihodi'!I6</f>
        <v>0</v>
      </c>
      <c r="I8" s="32">
        <f>'8.2. Ukupni prihodi'!J6</f>
        <v>0</v>
      </c>
      <c r="J8" s="32">
        <f>'8.2. Ukupni prihodi'!K6</f>
        <v>0</v>
      </c>
      <c r="K8" s="32">
        <f>'8.2. Ukupni prihodi'!L6</f>
        <v>0</v>
      </c>
      <c r="L8" s="82"/>
    </row>
    <row r="9" spans="1:12" ht="15" customHeight="1" thickBot="1" x14ac:dyDescent="0.3">
      <c r="A9" s="59" t="s">
        <v>186</v>
      </c>
      <c r="B9" s="32">
        <f>'8.2. Ukupni prihodi'!C8</f>
        <v>0</v>
      </c>
      <c r="C9" s="32">
        <f>'8.2. Ukupni prihodi'!D8</f>
        <v>0</v>
      </c>
      <c r="D9" s="32">
        <f>'8.2. Ukupni prihodi'!E8</f>
        <v>0</v>
      </c>
      <c r="E9" s="32">
        <f>'8.2. Ukupni prihodi'!F8</f>
        <v>0</v>
      </c>
      <c r="F9" s="32">
        <f>'8.2. Ukupni prihodi'!G8</f>
        <v>0</v>
      </c>
      <c r="G9" s="32">
        <f>'8.2. Ukupni prihodi'!H8</f>
        <v>0</v>
      </c>
      <c r="H9" s="32">
        <f>'8.2. Ukupni prihodi'!I8</f>
        <v>0</v>
      </c>
      <c r="I9" s="32">
        <f>'8.2. Ukupni prihodi'!J8</f>
        <v>0</v>
      </c>
      <c r="J9" s="32">
        <f>'8.2. Ukupni prihodi'!K8</f>
        <v>0</v>
      </c>
      <c r="K9" s="32">
        <f>'8.2. Ukupni prihodi'!L8</f>
        <v>0</v>
      </c>
      <c r="L9" s="76"/>
    </row>
    <row r="10" spans="1:12" ht="15" customHeight="1" thickBot="1" x14ac:dyDescent="0.3">
      <c r="A10" s="59" t="s">
        <v>76</v>
      </c>
      <c r="B10" s="32">
        <f>'8.2. Ukupni prihodi'!C13</f>
        <v>0</v>
      </c>
      <c r="C10" s="32">
        <f>'8.2. Ukupni prihodi'!D13</f>
        <v>0</v>
      </c>
      <c r="D10" s="32">
        <f>'8.2. Ukupni prihodi'!E13</f>
        <v>0</v>
      </c>
      <c r="E10" s="32">
        <f>'8.2. Ukupni prihodi'!F13</f>
        <v>0</v>
      </c>
      <c r="F10" s="32">
        <f>'8.2. Ukupni prihodi'!G13</f>
        <v>0</v>
      </c>
      <c r="G10" s="32">
        <f>'8.2. Ukupni prihodi'!H13</f>
        <v>0</v>
      </c>
      <c r="H10" s="32">
        <f>'8.2. Ukupni prihodi'!I13</f>
        <v>0</v>
      </c>
      <c r="I10" s="32">
        <f>'8.2. Ukupni prihodi'!J13</f>
        <v>0</v>
      </c>
      <c r="J10" s="32">
        <f>'8.2. Ukupni prihodi'!K13</f>
        <v>0</v>
      </c>
      <c r="K10" s="32">
        <f>'8.2. Ukupni prihodi'!L13</f>
        <v>0</v>
      </c>
      <c r="L10" s="76"/>
    </row>
    <row r="11" spans="1:12" ht="15" customHeight="1" thickBot="1" x14ac:dyDescent="0.3">
      <c r="A11" s="59" t="s">
        <v>255</v>
      </c>
      <c r="B11" s="32">
        <f>'8.2. Ukupni prihodi'!C11</f>
        <v>0</v>
      </c>
      <c r="C11" s="32">
        <f>'8.2. Ukupni prihodi'!D11</f>
        <v>0</v>
      </c>
      <c r="D11" s="32">
        <f>'8.2. Ukupni prihodi'!E11</f>
        <v>0</v>
      </c>
      <c r="E11" s="32">
        <f>'8.2. Ukupni prihodi'!F11</f>
        <v>0</v>
      </c>
      <c r="F11" s="32">
        <f>'8.2. Ukupni prihodi'!G11</f>
        <v>0</v>
      </c>
      <c r="G11" s="32">
        <f>'8.2. Ukupni prihodi'!H11</f>
        <v>0</v>
      </c>
      <c r="H11" s="32">
        <f>'8.2. Ukupni prihodi'!I11</f>
        <v>0</v>
      </c>
      <c r="I11" s="32">
        <f>'8.2. Ukupni prihodi'!J11</f>
        <v>0</v>
      </c>
      <c r="J11" s="32">
        <f>'8.2. Ukupni prihodi'!K11</f>
        <v>0</v>
      </c>
      <c r="K11" s="32">
        <f>'8.2. Ukupni prihodi'!L11</f>
        <v>0</v>
      </c>
      <c r="L11" s="76"/>
    </row>
    <row r="12" spans="1:12" ht="15" customHeight="1" thickBot="1" x14ac:dyDescent="0.3">
      <c r="A12" s="23" t="s">
        <v>77</v>
      </c>
      <c r="B12" s="152">
        <f>B13+B17</f>
        <v>0</v>
      </c>
      <c r="C12" s="152">
        <f t="shared" ref="C12:K12" ca="1" si="1">C13+C17</f>
        <v>0</v>
      </c>
      <c r="D12" s="152">
        <f t="shared" ca="1" si="1"/>
        <v>0</v>
      </c>
      <c r="E12" s="152">
        <f t="shared" ca="1" si="1"/>
        <v>0</v>
      </c>
      <c r="F12" s="152">
        <f t="shared" ca="1" si="1"/>
        <v>0</v>
      </c>
      <c r="G12" s="152">
        <f t="shared" ca="1" si="1"/>
        <v>0</v>
      </c>
      <c r="H12" s="152">
        <f t="shared" ca="1" si="1"/>
        <v>0</v>
      </c>
      <c r="I12" s="152">
        <f t="shared" ca="1" si="1"/>
        <v>0</v>
      </c>
      <c r="J12" s="152">
        <f t="shared" ca="1" si="1"/>
        <v>0</v>
      </c>
      <c r="K12" s="152">
        <f t="shared" ca="1" si="1"/>
        <v>0</v>
      </c>
    </row>
    <row r="13" spans="1:12" ht="15" customHeight="1" thickBot="1" x14ac:dyDescent="0.3">
      <c r="A13" s="170" t="s">
        <v>78</v>
      </c>
      <c r="B13" s="35">
        <f>SUM(B14:B16)</f>
        <v>0</v>
      </c>
      <c r="C13" s="35">
        <f t="shared" ref="C13:K13" si="2">SUM(C14:C16)</f>
        <v>0</v>
      </c>
      <c r="D13" s="35">
        <f t="shared" si="2"/>
        <v>0</v>
      </c>
      <c r="E13" s="35">
        <f t="shared" si="2"/>
        <v>0</v>
      </c>
      <c r="F13" s="35">
        <f t="shared" si="2"/>
        <v>0</v>
      </c>
      <c r="G13" s="35">
        <f t="shared" si="2"/>
        <v>0</v>
      </c>
      <c r="H13" s="35">
        <f t="shared" si="2"/>
        <v>0</v>
      </c>
      <c r="I13" s="35">
        <f t="shared" si="2"/>
        <v>0</v>
      </c>
      <c r="J13" s="35">
        <f t="shared" si="2"/>
        <v>0</v>
      </c>
      <c r="K13" s="35">
        <f t="shared" si="2"/>
        <v>0</v>
      </c>
    </row>
    <row r="14" spans="1:12" ht="15" customHeight="1" thickBot="1" x14ac:dyDescent="0.3">
      <c r="A14" s="65" t="s">
        <v>79</v>
      </c>
      <c r="B14" s="32">
        <f>'3.3.Mat. input 3.4. Mat. troš.'!D46</f>
        <v>0</v>
      </c>
      <c r="C14" s="32">
        <f>'3.3.Mat. input 3.4. Mat. troš.'!E46</f>
        <v>0</v>
      </c>
      <c r="D14" s="32">
        <f>'3.3.Mat. input 3.4. Mat. troš.'!F46</f>
        <v>0</v>
      </c>
      <c r="E14" s="32">
        <f>'3.3.Mat. input 3.4. Mat. troš.'!G46</f>
        <v>0</v>
      </c>
      <c r="F14" s="32">
        <f>'3.3.Mat. input 3.4. Mat. troš.'!H46</f>
        <v>0</v>
      </c>
      <c r="G14" s="32">
        <f>'3.3.Mat. input 3.4. Mat. troš.'!I46</f>
        <v>0</v>
      </c>
      <c r="H14" s="32">
        <f>'3.3.Mat. input 3.4. Mat. troš.'!J46</f>
        <v>0</v>
      </c>
      <c r="I14" s="32">
        <f>'3.3.Mat. input 3.4. Mat. troš.'!K46</f>
        <v>0</v>
      </c>
      <c r="J14" s="32">
        <f>'3.3.Mat. input 3.4. Mat. troš.'!L46</f>
        <v>0</v>
      </c>
      <c r="K14" s="32">
        <f>'3.3.Mat. input 3.4. Mat. troš.'!M46</f>
        <v>0</v>
      </c>
    </row>
    <row r="15" spans="1:12" ht="15" customHeight="1" thickBot="1" x14ac:dyDescent="0.3">
      <c r="A15" s="59" t="s">
        <v>80</v>
      </c>
      <c r="B15" s="32">
        <f>'4.4. Dinamika zaposlenih'!C14</f>
        <v>0</v>
      </c>
      <c r="C15" s="32">
        <f>'4.4. Dinamika zaposlenih'!D14</f>
        <v>0</v>
      </c>
      <c r="D15" s="32">
        <f>'4.4. Dinamika zaposlenih'!E14</f>
        <v>0</v>
      </c>
      <c r="E15" s="32">
        <f>'4.4. Dinamika zaposlenih'!F14</f>
        <v>0</v>
      </c>
      <c r="F15" s="32">
        <f>'4.4. Dinamika zaposlenih'!G14</f>
        <v>0</v>
      </c>
      <c r="G15" s="32">
        <f>'4.4. Dinamika zaposlenih'!H14</f>
        <v>0</v>
      </c>
      <c r="H15" s="32">
        <f>'4.4. Dinamika zaposlenih'!I14</f>
        <v>0</v>
      </c>
      <c r="I15" s="32">
        <f>'4.4. Dinamika zaposlenih'!J14</f>
        <v>0</v>
      </c>
      <c r="J15" s="32">
        <f>'4.4. Dinamika zaposlenih'!K14</f>
        <v>0</v>
      </c>
      <c r="K15" s="32">
        <f>'4.4. Dinamika zaposlenih'!L14</f>
        <v>0</v>
      </c>
    </row>
    <row r="16" spans="1:12" ht="15" customHeight="1" thickBot="1" x14ac:dyDescent="0.3">
      <c r="A16" s="59" t="s">
        <v>81</v>
      </c>
      <c r="B16" s="32">
        <f>'8.3. Obračun amortizacije'!G29</f>
        <v>0</v>
      </c>
      <c r="C16" s="32">
        <f>'8.3. Obračun amortizacije'!H29</f>
        <v>0</v>
      </c>
      <c r="D16" s="32">
        <f>'8.3. Obračun amortizacije'!I29</f>
        <v>0</v>
      </c>
      <c r="E16" s="32">
        <f>'8.3. Obračun amortizacije'!J29</f>
        <v>0</v>
      </c>
      <c r="F16" s="32">
        <f>'8.3. Obračun amortizacije'!K29</f>
        <v>0</v>
      </c>
      <c r="G16" s="32">
        <f>'8.3. Obračun amortizacije'!L29</f>
        <v>0</v>
      </c>
      <c r="H16" s="32">
        <f>'8.3. Obračun amortizacije'!M29</f>
        <v>0</v>
      </c>
      <c r="I16" s="32">
        <f>'8.3. Obračun amortizacije'!N29</f>
        <v>0</v>
      </c>
      <c r="J16" s="32">
        <f>'8.3. Obračun amortizacije'!O29</f>
        <v>0</v>
      </c>
      <c r="K16" s="32">
        <f>'8.3. Obračun amortizacije'!P29</f>
        <v>0</v>
      </c>
    </row>
    <row r="17" spans="1:11" ht="15" customHeight="1" thickBot="1" x14ac:dyDescent="0.3">
      <c r="A17" s="169" t="s">
        <v>82</v>
      </c>
      <c r="B17" s="35">
        <f>SUM(B18)</f>
        <v>0</v>
      </c>
      <c r="C17" s="35">
        <f t="shared" ref="C17:K17" ca="1" si="3">SUM(C18)</f>
        <v>0</v>
      </c>
      <c r="D17" s="35">
        <f t="shared" ca="1" si="3"/>
        <v>0</v>
      </c>
      <c r="E17" s="35">
        <f t="shared" ca="1" si="3"/>
        <v>0</v>
      </c>
      <c r="F17" s="35">
        <f t="shared" ca="1" si="3"/>
        <v>0</v>
      </c>
      <c r="G17" s="35">
        <f t="shared" ca="1" si="3"/>
        <v>0</v>
      </c>
      <c r="H17" s="35">
        <f t="shared" ca="1" si="3"/>
        <v>0</v>
      </c>
      <c r="I17" s="35">
        <f t="shared" ca="1" si="3"/>
        <v>0</v>
      </c>
      <c r="J17" s="35">
        <f t="shared" ca="1" si="3"/>
        <v>0</v>
      </c>
      <c r="K17" s="35">
        <f t="shared" ca="1" si="3"/>
        <v>0</v>
      </c>
    </row>
    <row r="18" spans="1:11" ht="15" customHeight="1" thickBot="1" x14ac:dyDescent="0.3">
      <c r="A18" s="59" t="s">
        <v>83</v>
      </c>
      <c r="B18" s="32">
        <f>'8.5. Izvori finansiranja'!C36</f>
        <v>0</v>
      </c>
      <c r="C18" s="32">
        <f ca="1">'8.5. Izvori finansiranja'!D36</f>
        <v>0</v>
      </c>
      <c r="D18" s="32">
        <f ca="1">'8.5. Izvori finansiranja'!E36</f>
        <v>0</v>
      </c>
      <c r="E18" s="32">
        <f ca="1">'8.5. Izvori finansiranja'!F36</f>
        <v>0</v>
      </c>
      <c r="F18" s="32">
        <f ca="1">'8.5. Izvori finansiranja'!G36</f>
        <v>0</v>
      </c>
      <c r="G18" s="32">
        <f ca="1">'8.5. Izvori finansiranja'!H36</f>
        <v>0</v>
      </c>
      <c r="H18" s="32">
        <f ca="1">'8.5. Izvori finansiranja'!I36</f>
        <v>0</v>
      </c>
      <c r="I18" s="32">
        <f ca="1">'8.5. Izvori finansiranja'!J36</f>
        <v>0</v>
      </c>
      <c r="J18" s="32">
        <f ca="1">'8.5. Izvori finansiranja'!K36</f>
        <v>0</v>
      </c>
      <c r="K18" s="32">
        <f ca="1">'8.5. Izvori finansiranja'!L36</f>
        <v>0</v>
      </c>
    </row>
    <row r="19" spans="1:11" ht="15" customHeight="1" thickBot="1" x14ac:dyDescent="0.3">
      <c r="A19" s="59" t="s">
        <v>84</v>
      </c>
      <c r="B19" s="32"/>
      <c r="C19" s="32"/>
      <c r="D19" s="32"/>
      <c r="E19" s="32"/>
      <c r="F19" s="32"/>
      <c r="G19" s="32"/>
      <c r="H19" s="32"/>
      <c r="I19" s="32"/>
      <c r="J19" s="32"/>
      <c r="K19" s="32"/>
    </row>
    <row r="20" spans="1:11" ht="15" customHeight="1" thickBot="1" x14ac:dyDescent="0.3">
      <c r="A20" s="153" t="s">
        <v>187</v>
      </c>
      <c r="B20" s="35">
        <f t="shared" ref="B20:K20" si="4">B7-B12</f>
        <v>0</v>
      </c>
      <c r="C20" s="35">
        <f t="shared" ca="1" si="4"/>
        <v>0</v>
      </c>
      <c r="D20" s="35">
        <f t="shared" ca="1" si="4"/>
        <v>0</v>
      </c>
      <c r="E20" s="35">
        <f t="shared" ca="1" si="4"/>
        <v>0</v>
      </c>
      <c r="F20" s="35">
        <f t="shared" ca="1" si="4"/>
        <v>0</v>
      </c>
      <c r="G20" s="35">
        <f t="shared" ca="1" si="4"/>
        <v>0</v>
      </c>
      <c r="H20" s="35">
        <f t="shared" ca="1" si="4"/>
        <v>0</v>
      </c>
      <c r="I20" s="35">
        <f t="shared" ca="1" si="4"/>
        <v>0</v>
      </c>
      <c r="J20" s="35">
        <f t="shared" ca="1" si="4"/>
        <v>0</v>
      </c>
      <c r="K20" s="35">
        <f t="shared" ca="1" si="4"/>
        <v>0</v>
      </c>
    </row>
    <row r="21" spans="1:11" ht="15" customHeight="1" thickBot="1" x14ac:dyDescent="0.3">
      <c r="A21" s="60" t="s">
        <v>85</v>
      </c>
      <c r="B21" s="32">
        <f>$B$24*B20</f>
        <v>0</v>
      </c>
      <c r="C21" s="32">
        <f t="shared" ref="C21:K21" ca="1" si="5">$B$24*C20</f>
        <v>0</v>
      </c>
      <c r="D21" s="32">
        <f t="shared" ca="1" si="5"/>
        <v>0</v>
      </c>
      <c r="E21" s="32">
        <f t="shared" ca="1" si="5"/>
        <v>0</v>
      </c>
      <c r="F21" s="32">
        <f t="shared" ca="1" si="5"/>
        <v>0</v>
      </c>
      <c r="G21" s="32">
        <f t="shared" ca="1" si="5"/>
        <v>0</v>
      </c>
      <c r="H21" s="32">
        <f t="shared" ca="1" si="5"/>
        <v>0</v>
      </c>
      <c r="I21" s="32">
        <f t="shared" ca="1" si="5"/>
        <v>0</v>
      </c>
      <c r="J21" s="32">
        <f t="shared" ca="1" si="5"/>
        <v>0</v>
      </c>
      <c r="K21" s="32">
        <f t="shared" ca="1" si="5"/>
        <v>0</v>
      </c>
    </row>
    <row r="22" spans="1:11" ht="15.75" thickBot="1" x14ac:dyDescent="0.3">
      <c r="A22" s="23" t="s">
        <v>86</v>
      </c>
      <c r="B22" s="152">
        <f>B20-B21</f>
        <v>0</v>
      </c>
      <c r="C22" s="152">
        <f t="shared" ref="C22:K22" ca="1" si="6">C20-C21</f>
        <v>0</v>
      </c>
      <c r="D22" s="152">
        <f t="shared" ca="1" si="6"/>
        <v>0</v>
      </c>
      <c r="E22" s="152">
        <f t="shared" ca="1" si="6"/>
        <v>0</v>
      </c>
      <c r="F22" s="152">
        <f t="shared" ca="1" si="6"/>
        <v>0</v>
      </c>
      <c r="G22" s="152">
        <f t="shared" ca="1" si="6"/>
        <v>0</v>
      </c>
      <c r="H22" s="152">
        <f t="shared" ca="1" si="6"/>
        <v>0</v>
      </c>
      <c r="I22" s="152">
        <f t="shared" ca="1" si="6"/>
        <v>0</v>
      </c>
      <c r="J22" s="152">
        <f t="shared" ca="1" si="6"/>
        <v>0</v>
      </c>
      <c r="K22" s="152">
        <f t="shared" ca="1" si="6"/>
        <v>0</v>
      </c>
    </row>
    <row r="23" spans="1:11" x14ac:dyDescent="0.25">
      <c r="A23" s="58"/>
      <c r="B23" s="45"/>
      <c r="C23" s="45"/>
      <c r="D23" s="45"/>
      <c r="E23" s="45"/>
      <c r="F23" s="45"/>
      <c r="G23" s="45"/>
      <c r="H23" s="45"/>
      <c r="I23" s="45"/>
      <c r="J23" s="45"/>
      <c r="K23" s="45"/>
    </row>
    <row r="24" spans="1:11" ht="15.75" thickBot="1" x14ac:dyDescent="0.3">
      <c r="A24" s="23" t="s">
        <v>200</v>
      </c>
      <c r="B24" s="77">
        <v>0.1</v>
      </c>
      <c r="C24" s="78"/>
      <c r="D24" s="79"/>
      <c r="E24" s="80"/>
      <c r="F24" s="80"/>
      <c r="G24" s="80"/>
      <c r="H24" s="80"/>
      <c r="I24" s="80"/>
      <c r="J24" s="80"/>
      <c r="K24" s="80"/>
    </row>
    <row r="25" spans="1:11" ht="15.75" thickBot="1" x14ac:dyDescent="0.3">
      <c r="A25" s="83"/>
      <c r="B25" s="68"/>
      <c r="C25" s="78"/>
      <c r="D25" s="79"/>
      <c r="E25" s="80"/>
      <c r="F25" s="80"/>
      <c r="G25" s="80"/>
      <c r="H25" s="80"/>
      <c r="I25" s="80"/>
      <c r="J25" s="80"/>
      <c r="K25" s="80"/>
    </row>
    <row r="26" spans="1:11" ht="16.5" thickTop="1" thickBot="1" x14ac:dyDescent="0.3">
      <c r="A26" s="24" t="s">
        <v>87</v>
      </c>
      <c r="B26" s="66"/>
      <c r="C26" s="78"/>
      <c r="D26" s="79"/>
      <c r="E26" s="80"/>
      <c r="F26" s="80"/>
      <c r="G26" s="80"/>
      <c r="H26" s="80"/>
      <c r="I26" s="80"/>
      <c r="J26" s="80"/>
      <c r="K26" s="80"/>
    </row>
    <row r="27" spans="1:11" x14ac:dyDescent="0.25">
      <c r="A27" s="84"/>
      <c r="B27" s="81"/>
      <c r="C27" s="78"/>
      <c r="D27" s="79"/>
      <c r="E27" s="80"/>
      <c r="F27" s="80"/>
      <c r="G27" s="80"/>
      <c r="H27" s="80"/>
      <c r="I27" s="80"/>
      <c r="J27" s="80"/>
      <c r="K27" s="80"/>
    </row>
    <row r="28" spans="1:11" ht="15" customHeight="1" thickBot="1" x14ac:dyDescent="0.3">
      <c r="A28" s="85" t="s">
        <v>57</v>
      </c>
    </row>
    <row r="29" spans="1:11" ht="40.5" customHeight="1" thickBot="1" x14ac:dyDescent="0.3">
      <c r="A29" s="383" t="s">
        <v>320</v>
      </c>
      <c r="B29" s="384"/>
      <c r="C29" s="384"/>
      <c r="D29" s="384"/>
      <c r="E29" s="384"/>
      <c r="F29" s="384"/>
      <c r="G29" s="384"/>
      <c r="H29" s="384"/>
      <c r="I29" s="385"/>
    </row>
    <row r="30" spans="1:11" x14ac:dyDescent="0.25">
      <c r="B30" s="86"/>
      <c r="C30" s="86"/>
      <c r="D30" s="86"/>
      <c r="E30" s="86"/>
      <c r="F30" s="86"/>
      <c r="G30" s="86"/>
      <c r="H30" s="86"/>
      <c r="I30" s="86"/>
    </row>
  </sheetData>
  <mergeCells count="3">
    <mergeCell ref="A29:I29"/>
    <mergeCell ref="B5:K5"/>
    <mergeCell ref="A5:A6"/>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M29"/>
  <sheetViews>
    <sheetView zoomScale="70" zoomScaleNormal="70" workbookViewId="0">
      <selection activeCell="L6" sqref="L6"/>
    </sheetView>
  </sheetViews>
  <sheetFormatPr defaultColWidth="9.140625" defaultRowHeight="15" x14ac:dyDescent="0.25"/>
  <cols>
    <col min="1" max="1" width="39.5703125" style="57" customWidth="1"/>
    <col min="2" max="11" width="15.28515625" style="57" bestFit="1" customWidth="1"/>
    <col min="12" max="16384" width="9.140625" style="57"/>
  </cols>
  <sheetData>
    <row r="3" spans="1:13" x14ac:dyDescent="0.25">
      <c r="A3" s="52" t="s">
        <v>301</v>
      </c>
      <c r="B3" s="45"/>
      <c r="C3" s="45"/>
      <c r="D3" s="45"/>
      <c r="E3" s="45"/>
      <c r="F3" s="45"/>
      <c r="G3" s="45"/>
      <c r="H3" s="45"/>
      <c r="I3" s="45"/>
      <c r="J3" s="45"/>
      <c r="K3" s="45"/>
    </row>
    <row r="4" spans="1:13" ht="15.75" thickBot="1" x14ac:dyDescent="0.3">
      <c r="A4" s="58"/>
      <c r="B4" s="45"/>
      <c r="C4" s="45"/>
      <c r="D4" s="45"/>
      <c r="E4" s="45"/>
      <c r="F4" s="45"/>
      <c r="G4" s="45"/>
      <c r="H4" s="45"/>
      <c r="I4" s="45"/>
      <c r="J4" s="45"/>
      <c r="K4" s="45"/>
    </row>
    <row r="5" spans="1:13" x14ac:dyDescent="0.25">
      <c r="A5" s="274" t="s">
        <v>22</v>
      </c>
      <c r="B5" s="287" t="s">
        <v>218</v>
      </c>
      <c r="C5" s="288"/>
      <c r="D5" s="288"/>
      <c r="E5" s="288"/>
      <c r="F5" s="288"/>
      <c r="G5" s="288"/>
      <c r="H5" s="288"/>
      <c r="I5" s="288"/>
      <c r="J5" s="288"/>
      <c r="K5" s="289"/>
    </row>
    <row r="6" spans="1:13" ht="15.75" thickBot="1" x14ac:dyDescent="0.3">
      <c r="A6" s="331"/>
      <c r="B6" s="13">
        <f>'8.6. Bilans uspjeha'!B6</f>
        <v>2020</v>
      </c>
      <c r="C6" s="13">
        <f>'8.6. Bilans uspjeha'!C6</f>
        <v>2021</v>
      </c>
      <c r="D6" s="13">
        <f>'8.6. Bilans uspjeha'!D6</f>
        <v>2022</v>
      </c>
      <c r="E6" s="13">
        <f>'8.6. Bilans uspjeha'!E6</f>
        <v>2023</v>
      </c>
      <c r="F6" s="13">
        <f>'8.6. Bilans uspjeha'!F6</f>
        <v>2024</v>
      </c>
      <c r="G6" s="13">
        <f>'8.6. Bilans uspjeha'!G6</f>
        <v>2025</v>
      </c>
      <c r="H6" s="13">
        <v>2026</v>
      </c>
      <c r="I6" s="13">
        <f>'8.6. Bilans uspjeha'!I6</f>
        <v>2027</v>
      </c>
      <c r="J6" s="13">
        <f>'8.6. Bilans uspjeha'!J6</f>
        <v>2028</v>
      </c>
      <c r="K6" s="13">
        <v>2029</v>
      </c>
    </row>
    <row r="7" spans="1:13" ht="15" customHeight="1" thickBot="1" x14ac:dyDescent="0.3">
      <c r="A7" s="153" t="s">
        <v>88</v>
      </c>
      <c r="B7" s="35">
        <f>B8+B10+B13+B16</f>
        <v>0</v>
      </c>
      <c r="C7" s="35">
        <f t="shared" ref="C7:K7" si="0">C8+C10+C13+C16</f>
        <v>0</v>
      </c>
      <c r="D7" s="35">
        <f t="shared" si="0"/>
        <v>0</v>
      </c>
      <c r="E7" s="35">
        <f t="shared" si="0"/>
        <v>0</v>
      </c>
      <c r="F7" s="35">
        <f t="shared" si="0"/>
        <v>0</v>
      </c>
      <c r="G7" s="35">
        <f t="shared" si="0"/>
        <v>0</v>
      </c>
      <c r="H7" s="35">
        <f t="shared" si="0"/>
        <v>0</v>
      </c>
      <c r="I7" s="35">
        <f t="shared" si="0"/>
        <v>0</v>
      </c>
      <c r="J7" s="35">
        <f t="shared" si="0"/>
        <v>0</v>
      </c>
      <c r="K7" s="35">
        <f t="shared" si="0"/>
        <v>0</v>
      </c>
    </row>
    <row r="8" spans="1:13" ht="15" customHeight="1" thickBot="1" x14ac:dyDescent="0.3">
      <c r="A8" s="59" t="s">
        <v>281</v>
      </c>
      <c r="B8" s="54">
        <f>B9</f>
        <v>0</v>
      </c>
      <c r="C8" s="54">
        <f t="shared" ref="C8:K8" si="1">C9</f>
        <v>0</v>
      </c>
      <c r="D8" s="54">
        <f t="shared" si="1"/>
        <v>0</v>
      </c>
      <c r="E8" s="54">
        <f t="shared" si="1"/>
        <v>0</v>
      </c>
      <c r="F8" s="54">
        <f t="shared" si="1"/>
        <v>0</v>
      </c>
      <c r="G8" s="54">
        <f t="shared" si="1"/>
        <v>0</v>
      </c>
      <c r="H8" s="54">
        <f t="shared" si="1"/>
        <v>0</v>
      </c>
      <c r="I8" s="54">
        <f t="shared" si="1"/>
        <v>0</v>
      </c>
      <c r="J8" s="54">
        <f t="shared" si="1"/>
        <v>0</v>
      </c>
      <c r="K8" s="54">
        <f t="shared" si="1"/>
        <v>0</v>
      </c>
    </row>
    <row r="9" spans="1:13" ht="15" customHeight="1" thickBot="1" x14ac:dyDescent="0.3">
      <c r="A9" s="59" t="s">
        <v>282</v>
      </c>
      <c r="B9" s="32">
        <f>'8.6. Bilans uspjeha'!B8+'8.6. Bilans uspjeha'!B9+'8.6. Bilans uspjeha'!B10</f>
        <v>0</v>
      </c>
      <c r="C9" s="32">
        <f>'8.6. Bilans uspjeha'!C8+'8.6. Bilans uspjeha'!C9+'8.6. Bilans uspjeha'!C10</f>
        <v>0</v>
      </c>
      <c r="D9" s="32">
        <f>'8.6. Bilans uspjeha'!D8+'8.6. Bilans uspjeha'!D9+'8.6. Bilans uspjeha'!D10</f>
        <v>0</v>
      </c>
      <c r="E9" s="32">
        <f>'8.6. Bilans uspjeha'!E8+'8.6. Bilans uspjeha'!E9+'8.6. Bilans uspjeha'!E10</f>
        <v>0</v>
      </c>
      <c r="F9" s="32">
        <f>'8.6. Bilans uspjeha'!F8+'8.6. Bilans uspjeha'!F9+'8.6. Bilans uspjeha'!F10</f>
        <v>0</v>
      </c>
      <c r="G9" s="32">
        <f>'8.6. Bilans uspjeha'!G8+'8.6. Bilans uspjeha'!G9+'8.6. Bilans uspjeha'!G10</f>
        <v>0</v>
      </c>
      <c r="H9" s="32">
        <f>'8.6. Bilans uspjeha'!H8+'8.6. Bilans uspjeha'!H9+'8.6. Bilans uspjeha'!H10</f>
        <v>0</v>
      </c>
      <c r="I9" s="32">
        <f>'8.6. Bilans uspjeha'!I8+'8.6. Bilans uspjeha'!I9+'8.6. Bilans uspjeha'!I10</f>
        <v>0</v>
      </c>
      <c r="J9" s="32">
        <f>'8.6. Bilans uspjeha'!J8+'8.6. Bilans uspjeha'!J9+'8.6. Bilans uspjeha'!J10</f>
        <v>0</v>
      </c>
      <c r="K9" s="32">
        <f>'8.6. Bilans uspjeha'!K8+'8.6. Bilans uspjeha'!K9+'8.6. Bilans uspjeha'!K10</f>
        <v>0</v>
      </c>
    </row>
    <row r="10" spans="1:13" ht="15" customHeight="1" thickBot="1" x14ac:dyDescent="0.3">
      <c r="A10" s="170" t="s">
        <v>89</v>
      </c>
      <c r="B10" s="35">
        <f>SUM(B11:B12)</f>
        <v>0</v>
      </c>
      <c r="C10" s="35">
        <f t="shared" ref="C10:K10" si="2">SUM(C11:C12)</f>
        <v>0</v>
      </c>
      <c r="D10" s="35">
        <f t="shared" si="2"/>
        <v>0</v>
      </c>
      <c r="E10" s="35">
        <f t="shared" si="2"/>
        <v>0</v>
      </c>
      <c r="F10" s="35">
        <f t="shared" si="2"/>
        <v>0</v>
      </c>
      <c r="G10" s="35">
        <f t="shared" si="2"/>
        <v>0</v>
      </c>
      <c r="H10" s="35">
        <f t="shared" si="2"/>
        <v>0</v>
      </c>
      <c r="I10" s="35">
        <f t="shared" si="2"/>
        <v>0</v>
      </c>
      <c r="J10" s="35">
        <f t="shared" si="2"/>
        <v>0</v>
      </c>
      <c r="K10" s="35">
        <f t="shared" si="2"/>
        <v>0</v>
      </c>
    </row>
    <row r="11" spans="1:13" ht="15" customHeight="1" thickBot="1" x14ac:dyDescent="0.3">
      <c r="A11" s="59" t="s">
        <v>90</v>
      </c>
      <c r="B11" s="32"/>
      <c r="C11" s="32">
        <f>'8.5. Izvori finansiranja'!J5</f>
        <v>0</v>
      </c>
      <c r="D11" s="32"/>
      <c r="E11" s="32"/>
      <c r="F11" s="32"/>
      <c r="G11" s="32"/>
      <c r="H11" s="32"/>
      <c r="I11" s="32"/>
      <c r="J11" s="32"/>
      <c r="K11" s="32"/>
    </row>
    <row r="12" spans="1:13" ht="15" customHeight="1" thickBot="1" x14ac:dyDescent="0.3">
      <c r="A12" s="59" t="s">
        <v>91</v>
      </c>
      <c r="B12" s="32"/>
      <c r="C12" s="32">
        <f>'8.5. Izvori finansiranja'!J10</f>
        <v>0</v>
      </c>
      <c r="D12" s="32"/>
      <c r="E12" s="32"/>
      <c r="F12" s="32"/>
      <c r="G12" s="32"/>
      <c r="H12" s="32"/>
      <c r="I12" s="32"/>
      <c r="J12" s="32"/>
      <c r="K12" s="32"/>
    </row>
    <row r="13" spans="1:13" ht="15" customHeight="1" thickBot="1" x14ac:dyDescent="0.3">
      <c r="A13" s="170" t="s">
        <v>92</v>
      </c>
      <c r="B13" s="35">
        <f>SUM(B14:B15)</f>
        <v>0</v>
      </c>
      <c r="C13" s="35">
        <f t="shared" ref="C13:K13" si="3">SUM(C14:C15)</f>
        <v>0</v>
      </c>
      <c r="D13" s="35">
        <f t="shared" si="3"/>
        <v>0</v>
      </c>
      <c r="E13" s="35">
        <f t="shared" si="3"/>
        <v>0</v>
      </c>
      <c r="F13" s="35">
        <f t="shared" si="3"/>
        <v>0</v>
      </c>
      <c r="G13" s="35">
        <f t="shared" si="3"/>
        <v>0</v>
      </c>
      <c r="H13" s="35">
        <f t="shared" si="3"/>
        <v>0</v>
      </c>
      <c r="I13" s="35">
        <f t="shared" si="3"/>
        <v>0</v>
      </c>
      <c r="J13" s="35">
        <f t="shared" si="3"/>
        <v>0</v>
      </c>
      <c r="K13" s="35">
        <f t="shared" si="3"/>
        <v>0</v>
      </c>
    </row>
    <row r="14" spans="1:13" ht="15" customHeight="1" thickBot="1" x14ac:dyDescent="0.3">
      <c r="A14" s="59" t="s">
        <v>93</v>
      </c>
      <c r="B14" s="32"/>
      <c r="C14" s="32"/>
      <c r="D14" s="32"/>
      <c r="E14" s="32"/>
      <c r="F14" s="32"/>
      <c r="G14" s="32"/>
      <c r="H14" s="32"/>
      <c r="I14" s="32"/>
      <c r="J14" s="32"/>
      <c r="K14" s="32">
        <f>'8.3. Obračun amortizacije'!E13-SUM('8.3. Obračun amortizacije'!G13:P13)</f>
        <v>0</v>
      </c>
    </row>
    <row r="15" spans="1:13" ht="15" customHeight="1" thickBot="1" x14ac:dyDescent="0.3">
      <c r="A15" s="59" t="s">
        <v>94</v>
      </c>
      <c r="B15" s="32"/>
      <c r="C15" s="32"/>
      <c r="D15" s="32"/>
      <c r="E15" s="32"/>
      <c r="F15" s="32"/>
      <c r="G15" s="32"/>
      <c r="H15" s="32"/>
      <c r="I15" s="32"/>
      <c r="J15" s="32"/>
      <c r="K15" s="32"/>
    </row>
    <row r="16" spans="1:13" ht="15" customHeight="1" thickBot="1" x14ac:dyDescent="0.3">
      <c r="A16" s="170" t="s">
        <v>250</v>
      </c>
      <c r="B16" s="171">
        <f>B17</f>
        <v>0</v>
      </c>
      <c r="C16" s="171">
        <f t="shared" ref="C16:K16" si="4">C17</f>
        <v>0</v>
      </c>
      <c r="D16" s="171">
        <f t="shared" si="4"/>
        <v>0</v>
      </c>
      <c r="E16" s="171">
        <f t="shared" si="4"/>
        <v>0</v>
      </c>
      <c r="F16" s="171">
        <f t="shared" si="4"/>
        <v>0</v>
      </c>
      <c r="G16" s="171">
        <f t="shared" si="4"/>
        <v>0</v>
      </c>
      <c r="H16" s="171">
        <f t="shared" si="4"/>
        <v>0</v>
      </c>
      <c r="I16" s="171">
        <f t="shared" si="4"/>
        <v>0</v>
      </c>
      <c r="J16" s="171">
        <f t="shared" si="4"/>
        <v>0</v>
      </c>
      <c r="K16" s="171">
        <f t="shared" si="4"/>
        <v>0</v>
      </c>
      <c r="M16" s="76"/>
    </row>
    <row r="17" spans="1:13" ht="15" customHeight="1" thickBot="1" x14ac:dyDescent="0.3">
      <c r="A17" s="59" t="s">
        <v>251</v>
      </c>
      <c r="B17" s="32"/>
      <c r="C17" s="32">
        <f>'8.4. Strukt. i dinamika ulaganj'!B35</f>
        <v>0</v>
      </c>
      <c r="D17" s="32"/>
      <c r="E17" s="32"/>
      <c r="F17" s="32"/>
      <c r="G17" s="32"/>
      <c r="H17" s="32"/>
      <c r="I17" s="32"/>
      <c r="J17" s="32"/>
      <c r="K17" s="32"/>
      <c r="M17" s="76"/>
    </row>
    <row r="18" spans="1:13" ht="15" customHeight="1" thickBot="1" x14ac:dyDescent="0.3">
      <c r="A18" s="153" t="s">
        <v>95</v>
      </c>
      <c r="B18" s="35">
        <f>SUM(B19:B24)</f>
        <v>0</v>
      </c>
      <c r="C18" s="35">
        <f>'8.4. Strukt. i dinamika ulaganj'!B35</f>
        <v>0</v>
      </c>
      <c r="D18" s="35">
        <f t="shared" ref="D18:K18" ca="1" si="5">SUM(D19:D24)</f>
        <v>0</v>
      </c>
      <c r="E18" s="35">
        <f t="shared" ca="1" si="5"/>
        <v>0</v>
      </c>
      <c r="F18" s="35">
        <f t="shared" ca="1" si="5"/>
        <v>0</v>
      </c>
      <c r="G18" s="35">
        <f t="shared" ca="1" si="5"/>
        <v>0</v>
      </c>
      <c r="H18" s="35">
        <f t="shared" ca="1" si="5"/>
        <v>0</v>
      </c>
      <c r="I18" s="35">
        <f t="shared" ca="1" si="5"/>
        <v>0</v>
      </c>
      <c r="J18" s="35">
        <f t="shared" ca="1" si="5"/>
        <v>0</v>
      </c>
      <c r="K18" s="35">
        <f t="shared" ca="1" si="5"/>
        <v>0</v>
      </c>
    </row>
    <row r="19" spans="1:13" ht="15" customHeight="1" thickBot="1" x14ac:dyDescent="0.3">
      <c r="A19" s="59" t="s">
        <v>96</v>
      </c>
      <c r="B19" s="32">
        <f>'8.4. Strukt. i dinamika ulaganj'!B6</f>
        <v>0</v>
      </c>
      <c r="C19" s="32">
        <f>'8.4. Strukt. i dinamika ulaganj'!C6</f>
        <v>0</v>
      </c>
      <c r="D19" s="32"/>
      <c r="E19" s="32"/>
      <c r="F19" s="32"/>
      <c r="G19" s="32"/>
      <c r="H19" s="32"/>
      <c r="I19" s="32"/>
      <c r="J19" s="32"/>
      <c r="K19" s="32"/>
    </row>
    <row r="20" spans="1:13" ht="15" customHeight="1" thickBot="1" x14ac:dyDescent="0.3">
      <c r="A20" s="59" t="s">
        <v>97</v>
      </c>
      <c r="B20" s="32">
        <f>'8.4. Strukt. i dinamika ulaganj'!D13</f>
        <v>0</v>
      </c>
      <c r="C20" s="32"/>
      <c r="D20" s="32"/>
      <c r="E20" s="32"/>
      <c r="F20" s="32"/>
      <c r="G20" s="32"/>
      <c r="H20" s="32"/>
      <c r="I20" s="32"/>
      <c r="J20" s="32"/>
      <c r="K20" s="32"/>
    </row>
    <row r="21" spans="1:13" ht="15" customHeight="1" thickBot="1" x14ac:dyDescent="0.3">
      <c r="A21" s="65" t="s">
        <v>98</v>
      </c>
      <c r="B21" s="32">
        <f>'3.3.Mat. input 3.4. Mat. troš.'!D46</f>
        <v>0</v>
      </c>
      <c r="C21" s="32">
        <f>'3.3.Mat. input 3.4. Mat. troš.'!E46</f>
        <v>0</v>
      </c>
      <c r="D21" s="32">
        <f>'3.3.Mat. input 3.4. Mat. troš.'!F46</f>
        <v>0</v>
      </c>
      <c r="E21" s="32">
        <f>'3.3.Mat. input 3.4. Mat. troš.'!G46</f>
        <v>0</v>
      </c>
      <c r="F21" s="32">
        <f>'3.3.Mat. input 3.4. Mat. troš.'!H46</f>
        <v>0</v>
      </c>
      <c r="G21" s="32">
        <f>'3.3.Mat. input 3.4. Mat. troš.'!I46</f>
        <v>0</v>
      </c>
      <c r="H21" s="32">
        <f>'3.3.Mat. input 3.4. Mat. troš.'!J46</f>
        <v>0</v>
      </c>
      <c r="I21" s="32">
        <f>'3.3.Mat. input 3.4. Mat. troš.'!K46</f>
        <v>0</v>
      </c>
      <c r="J21" s="32">
        <f>'3.3.Mat. input 3.4. Mat. troš.'!L46</f>
        <v>0</v>
      </c>
      <c r="K21" s="32">
        <f>'3.3.Mat. input 3.4. Mat. troš.'!M46</f>
        <v>0</v>
      </c>
    </row>
    <row r="22" spans="1:13" ht="15" customHeight="1" thickBot="1" x14ac:dyDescent="0.3">
      <c r="A22" s="59" t="s">
        <v>99</v>
      </c>
      <c r="B22" s="32">
        <f>'4.4. Dinamika zaposlenih'!C14</f>
        <v>0</v>
      </c>
      <c r="C22" s="32">
        <f>'4.4. Dinamika zaposlenih'!D14</f>
        <v>0</v>
      </c>
      <c r="D22" s="32">
        <f>'4.4. Dinamika zaposlenih'!E14</f>
        <v>0</v>
      </c>
      <c r="E22" s="32">
        <f>'4.4. Dinamika zaposlenih'!F14</f>
        <v>0</v>
      </c>
      <c r="F22" s="32">
        <f>'4.4. Dinamika zaposlenih'!G14</f>
        <v>0</v>
      </c>
      <c r="G22" s="32">
        <f>'4.4. Dinamika zaposlenih'!H14</f>
        <v>0</v>
      </c>
      <c r="H22" s="32">
        <f>'4.4. Dinamika zaposlenih'!I14</f>
        <v>0</v>
      </c>
      <c r="I22" s="32">
        <f>'4.4. Dinamika zaposlenih'!J14</f>
        <v>0</v>
      </c>
      <c r="J22" s="32">
        <f>'4.4. Dinamika zaposlenih'!K14</f>
        <v>0</v>
      </c>
      <c r="K22" s="32">
        <f>'4.4. Dinamika zaposlenih'!L14</f>
        <v>0</v>
      </c>
    </row>
    <row r="23" spans="1:13" ht="15" customHeight="1" thickBot="1" x14ac:dyDescent="0.3">
      <c r="A23" s="59" t="s">
        <v>100</v>
      </c>
      <c r="B23" s="32">
        <f>'8.6. Bilans uspjeha'!B21</f>
        <v>0</v>
      </c>
      <c r="C23" s="32">
        <f ca="1">'8.6. Bilans uspjeha'!C21</f>
        <v>0</v>
      </c>
      <c r="D23" s="32">
        <f ca="1">'8.6. Bilans uspjeha'!D21</f>
        <v>0</v>
      </c>
      <c r="E23" s="32">
        <f ca="1">'8.6. Bilans uspjeha'!E21</f>
        <v>0</v>
      </c>
      <c r="F23" s="32">
        <f ca="1">'8.6. Bilans uspjeha'!F21</f>
        <v>0</v>
      </c>
      <c r="G23" s="32">
        <f ca="1">'8.6. Bilans uspjeha'!G21</f>
        <v>0</v>
      </c>
      <c r="H23" s="32">
        <f ca="1">'8.6. Bilans uspjeha'!H21</f>
        <v>0</v>
      </c>
      <c r="I23" s="32">
        <f ca="1">'8.6. Bilans uspjeha'!I21</f>
        <v>0</v>
      </c>
      <c r="J23" s="32">
        <f ca="1">'8.6. Bilans uspjeha'!J21</f>
        <v>0</v>
      </c>
      <c r="K23" s="32">
        <f ca="1">'8.6. Bilans uspjeha'!K21</f>
        <v>0</v>
      </c>
    </row>
    <row r="24" spans="1:13" ht="15" customHeight="1" thickBot="1" x14ac:dyDescent="0.3">
      <c r="A24" s="59" t="s">
        <v>101</v>
      </c>
      <c r="B24" s="32">
        <f>'8.5. Izvori finansiranja'!C35</f>
        <v>0</v>
      </c>
      <c r="C24" s="32">
        <f ca="1">'8.5. Izvori finansiranja'!D35</f>
        <v>0</v>
      </c>
      <c r="D24" s="32">
        <f ca="1">'8.5. Izvori finansiranja'!E35</f>
        <v>0</v>
      </c>
      <c r="E24" s="32">
        <f ca="1">'8.5. Izvori finansiranja'!F35</f>
        <v>0</v>
      </c>
      <c r="F24" s="32">
        <f ca="1">'8.5. Izvori finansiranja'!G35</f>
        <v>0</v>
      </c>
      <c r="G24" s="32">
        <f ca="1">'8.5. Izvori finansiranja'!H35</f>
        <v>0</v>
      </c>
      <c r="H24" s="32">
        <f ca="1">'8.5. Izvori finansiranja'!I35</f>
        <v>0</v>
      </c>
      <c r="I24" s="32">
        <f ca="1">'8.5. Izvori finansiranja'!J35</f>
        <v>0</v>
      </c>
      <c r="J24" s="32">
        <f ca="1">'8.5. Izvori finansiranja'!K35</f>
        <v>0</v>
      </c>
      <c r="K24" s="32">
        <f ca="1">'8.5. Izvori finansiranja'!L35</f>
        <v>0</v>
      </c>
    </row>
    <row r="25" spans="1:13" ht="15.75" thickBot="1" x14ac:dyDescent="0.3">
      <c r="A25" s="23" t="s">
        <v>102</v>
      </c>
      <c r="B25" s="152">
        <f>B7-B18</f>
        <v>0</v>
      </c>
      <c r="C25" s="152">
        <f t="shared" ref="C25:K25" si="6">C7-C18</f>
        <v>0</v>
      </c>
      <c r="D25" s="152">
        <f t="shared" ca="1" si="6"/>
        <v>0</v>
      </c>
      <c r="E25" s="152">
        <f t="shared" ca="1" si="6"/>
        <v>0</v>
      </c>
      <c r="F25" s="152">
        <f t="shared" ca="1" si="6"/>
        <v>0</v>
      </c>
      <c r="G25" s="152">
        <f t="shared" ca="1" si="6"/>
        <v>0</v>
      </c>
      <c r="H25" s="152">
        <f t="shared" ca="1" si="6"/>
        <v>0</v>
      </c>
      <c r="I25" s="152">
        <f t="shared" ca="1" si="6"/>
        <v>0</v>
      </c>
      <c r="J25" s="152">
        <f t="shared" ca="1" si="6"/>
        <v>0</v>
      </c>
      <c r="K25" s="152">
        <f t="shared" ca="1" si="6"/>
        <v>0</v>
      </c>
    </row>
    <row r="26" spans="1:13" ht="15.75" thickBot="1" x14ac:dyDescent="0.3">
      <c r="A26" s="23" t="s">
        <v>103</v>
      </c>
      <c r="B26" s="152">
        <f>B25</f>
        <v>0</v>
      </c>
      <c r="C26" s="152">
        <f>B26+C25</f>
        <v>0</v>
      </c>
      <c r="D26" s="152">
        <f ca="1">C26+D25</f>
        <v>0</v>
      </c>
      <c r="E26" s="152">
        <f t="shared" ref="E26:K26" ca="1" si="7">D26+E25</f>
        <v>0</v>
      </c>
      <c r="F26" s="152">
        <f t="shared" ca="1" si="7"/>
        <v>0</v>
      </c>
      <c r="G26" s="152">
        <f t="shared" ca="1" si="7"/>
        <v>0</v>
      </c>
      <c r="H26" s="152">
        <f t="shared" ca="1" si="7"/>
        <v>0</v>
      </c>
      <c r="I26" s="152">
        <f t="shared" ca="1" si="7"/>
        <v>0</v>
      </c>
      <c r="J26" s="152">
        <f t="shared" ca="1" si="7"/>
        <v>0</v>
      </c>
      <c r="K26" s="152">
        <f t="shared" ca="1" si="7"/>
        <v>0</v>
      </c>
    </row>
    <row r="27" spans="1:13" x14ac:dyDescent="0.25">
      <c r="A27" s="45"/>
      <c r="B27" s="45"/>
      <c r="C27" s="45"/>
      <c r="D27" s="45"/>
      <c r="E27" s="45"/>
      <c r="F27" s="45"/>
      <c r="G27" s="45"/>
      <c r="H27" s="45"/>
      <c r="I27" s="45"/>
      <c r="J27" s="45"/>
      <c r="K27" s="45"/>
    </row>
    <row r="28" spans="1:13" x14ac:dyDescent="0.25">
      <c r="A28" s="386" t="s">
        <v>283</v>
      </c>
      <c r="B28" s="386"/>
      <c r="C28" s="386"/>
      <c r="D28" s="386"/>
      <c r="E28" s="386"/>
      <c r="F28" s="386"/>
      <c r="G28" s="386"/>
      <c r="H28" s="386"/>
      <c r="I28" s="386"/>
      <c r="J28" s="386"/>
      <c r="K28" s="386"/>
    </row>
    <row r="29" spans="1:13" x14ac:dyDescent="0.25">
      <c r="A29" s="45"/>
      <c r="B29" s="45"/>
      <c r="C29" s="45"/>
      <c r="D29" s="45"/>
      <c r="E29" s="45"/>
      <c r="F29" s="45"/>
      <c r="G29" s="45"/>
      <c r="H29" s="45"/>
      <c r="I29" s="45"/>
      <c r="J29" s="45"/>
      <c r="K29" s="45"/>
    </row>
  </sheetData>
  <mergeCells count="3">
    <mergeCell ref="B5:K5"/>
    <mergeCell ref="A5:A6"/>
    <mergeCell ref="A28:K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L37"/>
  <sheetViews>
    <sheetView zoomScale="60" zoomScaleNormal="60" workbookViewId="0">
      <selection activeCell="A3" sqref="A3"/>
    </sheetView>
  </sheetViews>
  <sheetFormatPr defaultColWidth="9.140625" defaultRowHeight="15" x14ac:dyDescent="0.25"/>
  <cols>
    <col min="1" max="1" width="54.85546875" style="57" bestFit="1" customWidth="1"/>
    <col min="2" max="2" width="17.7109375" style="57" bestFit="1" customWidth="1"/>
    <col min="3" max="12" width="15.28515625" style="57" bestFit="1" customWidth="1"/>
    <col min="13" max="16384" width="9.140625" style="57"/>
  </cols>
  <sheetData>
    <row r="3" spans="1:12" x14ac:dyDescent="0.25">
      <c r="A3" s="52" t="s">
        <v>302</v>
      </c>
      <c r="B3" s="58"/>
      <c r="C3" s="45"/>
      <c r="D3" s="45"/>
      <c r="E3" s="45"/>
      <c r="F3" s="45"/>
      <c r="G3" s="45"/>
      <c r="H3" s="45"/>
      <c r="I3" s="45"/>
      <c r="J3" s="45"/>
      <c r="K3" s="45"/>
      <c r="L3" s="45"/>
    </row>
    <row r="4" spans="1:12" ht="15.75" thickBot="1" x14ac:dyDescent="0.3">
      <c r="A4" s="58"/>
      <c r="B4" s="58"/>
      <c r="C4" s="45"/>
      <c r="D4" s="45"/>
      <c r="E4" s="45"/>
      <c r="F4" s="45"/>
      <c r="G4" s="45"/>
      <c r="H4" s="45"/>
      <c r="I4" s="45"/>
      <c r="J4" s="45"/>
      <c r="K4" s="45"/>
      <c r="L4" s="45"/>
    </row>
    <row r="5" spans="1:12" ht="15" customHeight="1" x14ac:dyDescent="0.25">
      <c r="A5" s="274" t="s">
        <v>22</v>
      </c>
      <c r="B5" s="332" t="s">
        <v>246</v>
      </c>
      <c r="C5" s="322" t="s">
        <v>233</v>
      </c>
      <c r="D5" s="301"/>
      <c r="E5" s="301"/>
      <c r="F5" s="301"/>
      <c r="G5" s="301"/>
      <c r="H5" s="301"/>
      <c r="I5" s="301"/>
      <c r="J5" s="301"/>
      <c r="K5" s="301"/>
      <c r="L5" s="291"/>
    </row>
    <row r="6" spans="1:12" ht="15.75" thickBot="1" x14ac:dyDescent="0.3">
      <c r="A6" s="331"/>
      <c r="B6" s="333"/>
      <c r="C6" s="14">
        <f>'8.7. Novčani tok'!B6</f>
        <v>2020</v>
      </c>
      <c r="D6" s="14">
        <f>'8.7. Novčani tok'!C6</f>
        <v>2021</v>
      </c>
      <c r="E6" s="14">
        <f>'8.7. Novčani tok'!D6</f>
        <v>2022</v>
      </c>
      <c r="F6" s="14">
        <f>'8.7. Novčani tok'!E6</f>
        <v>2023</v>
      </c>
      <c r="G6" s="14">
        <f>'8.7. Novčani tok'!F6</f>
        <v>2024</v>
      </c>
      <c r="H6" s="14">
        <f>'8.7. Novčani tok'!G6</f>
        <v>2025</v>
      </c>
      <c r="I6" s="14">
        <f>'8.7. Novčani tok'!H6</f>
        <v>2026</v>
      </c>
      <c r="J6" s="14">
        <f>'8.7. Novčani tok'!I6</f>
        <v>2027</v>
      </c>
      <c r="K6" s="14">
        <f>'8.7. Novčani tok'!J6</f>
        <v>2028</v>
      </c>
      <c r="L6" s="14">
        <v>2029</v>
      </c>
    </row>
    <row r="7" spans="1:12" x14ac:dyDescent="0.25">
      <c r="A7" s="387" t="s">
        <v>104</v>
      </c>
      <c r="B7" s="388"/>
      <c r="C7" s="388"/>
      <c r="D7" s="388"/>
      <c r="E7" s="388"/>
      <c r="F7" s="388"/>
      <c r="G7" s="388"/>
      <c r="H7" s="174"/>
      <c r="I7" s="174"/>
      <c r="J7" s="174"/>
      <c r="K7" s="174"/>
      <c r="L7" s="174"/>
    </row>
    <row r="8" spans="1:12" ht="15.75" thickBot="1" x14ac:dyDescent="0.3">
      <c r="A8" s="59" t="s">
        <v>105</v>
      </c>
      <c r="B8" s="54">
        <f>SUM(B9:B10)</f>
        <v>0</v>
      </c>
      <c r="C8" s="54">
        <f t="shared" ref="C8:L8" si="0">SUM(C9:C10)</f>
        <v>0</v>
      </c>
      <c r="D8" s="54">
        <f t="shared" si="0"/>
        <v>0</v>
      </c>
      <c r="E8" s="54">
        <f t="shared" si="0"/>
        <v>0</v>
      </c>
      <c r="F8" s="54">
        <f t="shared" si="0"/>
        <v>0</v>
      </c>
      <c r="G8" s="54">
        <f t="shared" si="0"/>
        <v>0</v>
      </c>
      <c r="H8" s="54">
        <f t="shared" si="0"/>
        <v>0</v>
      </c>
      <c r="I8" s="54">
        <f t="shared" si="0"/>
        <v>0</v>
      </c>
      <c r="J8" s="54">
        <f t="shared" si="0"/>
        <v>0</v>
      </c>
      <c r="K8" s="54">
        <f t="shared" si="0"/>
        <v>0</v>
      </c>
      <c r="L8" s="54">
        <f t="shared" si="0"/>
        <v>0</v>
      </c>
    </row>
    <row r="9" spans="1:12" ht="15.75" thickBot="1" x14ac:dyDescent="0.3">
      <c r="A9" s="59" t="s">
        <v>106</v>
      </c>
      <c r="B9" s="32"/>
      <c r="C9" s="32"/>
      <c r="D9" s="32">
        <f>'8.4. Strukt. i dinamika ulaganj'!D29-'8.3. Obračun amortizacije'!H13</f>
        <v>0</v>
      </c>
      <c r="E9" s="32"/>
      <c r="F9" s="32"/>
      <c r="G9" s="32"/>
      <c r="H9" s="32"/>
      <c r="I9" s="32"/>
      <c r="J9" s="32"/>
      <c r="K9" s="32"/>
      <c r="L9" s="32"/>
    </row>
    <row r="10" spans="1:12" ht="15.75" thickBot="1" x14ac:dyDescent="0.3">
      <c r="A10" s="59" t="s">
        <v>107</v>
      </c>
      <c r="B10" s="32"/>
      <c r="C10" s="32"/>
      <c r="D10" s="32"/>
      <c r="E10" s="32"/>
      <c r="F10" s="32"/>
      <c r="G10" s="32"/>
      <c r="H10" s="32"/>
      <c r="I10" s="32"/>
      <c r="J10" s="32"/>
      <c r="K10" s="32"/>
      <c r="L10" s="32"/>
    </row>
    <row r="11" spans="1:12" ht="15.75" thickBot="1" x14ac:dyDescent="0.3">
      <c r="A11" s="59" t="s">
        <v>108</v>
      </c>
      <c r="B11" s="54">
        <f>SUM(B12:B14)</f>
        <v>0</v>
      </c>
      <c r="C11" s="54">
        <f t="shared" ref="C11:L11" si="1">SUM(C12:C14)</f>
        <v>0</v>
      </c>
      <c r="D11" s="54">
        <f t="shared" si="1"/>
        <v>0</v>
      </c>
      <c r="E11" s="54">
        <f t="shared" si="1"/>
        <v>0</v>
      </c>
      <c r="F11" s="54">
        <f t="shared" si="1"/>
        <v>0</v>
      </c>
      <c r="G11" s="54">
        <f t="shared" si="1"/>
        <v>0</v>
      </c>
      <c r="H11" s="54">
        <f t="shared" si="1"/>
        <v>0</v>
      </c>
      <c r="I11" s="54">
        <f t="shared" si="1"/>
        <v>0</v>
      </c>
      <c r="J11" s="54">
        <f t="shared" si="1"/>
        <v>0</v>
      </c>
      <c r="K11" s="54">
        <f t="shared" si="1"/>
        <v>0</v>
      </c>
      <c r="L11" s="54">
        <f t="shared" si="1"/>
        <v>0</v>
      </c>
    </row>
    <row r="12" spans="1:12" ht="15.75" thickBot="1" x14ac:dyDescent="0.3">
      <c r="A12" s="59" t="s">
        <v>109</v>
      </c>
      <c r="B12" s="32">
        <f>'8.3. Obračun amortizacije'!E28</f>
        <v>0</v>
      </c>
      <c r="C12" s="32">
        <f>B12-'8.3. Obračun amortizacije'!G28</f>
        <v>0</v>
      </c>
      <c r="D12" s="32">
        <f>C12-'8.3. Obračun amortizacije'!H28</f>
        <v>0</v>
      </c>
      <c r="E12" s="32">
        <f>D12-'8.3. Obračun amortizacije'!I28</f>
        <v>0</v>
      </c>
      <c r="F12" s="32">
        <f>E12-'8.3. Obračun amortizacije'!J28</f>
        <v>0</v>
      </c>
      <c r="G12" s="32">
        <f>F12-'8.3. Obračun amortizacije'!K28</f>
        <v>0</v>
      </c>
      <c r="H12" s="32">
        <f>G12-'8.3. Obračun amortizacije'!L28</f>
        <v>0</v>
      </c>
      <c r="I12" s="32">
        <f>H12-'8.3. Obračun amortizacije'!M28</f>
        <v>0</v>
      </c>
      <c r="J12" s="32">
        <f>I12-'8.3. Obračun amortizacije'!N28</f>
        <v>0</v>
      </c>
      <c r="K12" s="32">
        <f>J12-'8.3. Obračun amortizacije'!O28</f>
        <v>0</v>
      </c>
      <c r="L12" s="32">
        <f>K12-'8.3. Obračun amortizacije'!P28</f>
        <v>0</v>
      </c>
    </row>
    <row r="13" spans="1:12" ht="15.75" thickBot="1" x14ac:dyDescent="0.3">
      <c r="A13" s="59" t="s">
        <v>110</v>
      </c>
      <c r="B13" s="32"/>
      <c r="C13" s="32"/>
      <c r="D13" s="32"/>
      <c r="E13" s="32">
        <f>D9-'8.3. Obračun amortizacije'!I13</f>
        <v>0</v>
      </c>
      <c r="F13" s="32">
        <f>E13-'8.3. Obračun amortizacije'!J13</f>
        <v>0</v>
      </c>
      <c r="G13" s="32">
        <f>F13-'8.3. Obračun amortizacije'!K13</f>
        <v>0</v>
      </c>
      <c r="H13" s="32">
        <f>G13-'8.3. Obračun amortizacije'!L13</f>
        <v>0</v>
      </c>
      <c r="I13" s="32">
        <f>H13-'8.3. Obračun amortizacije'!M13</f>
        <v>0</v>
      </c>
      <c r="J13" s="32">
        <f>I13-'8.3. Obračun amortizacije'!N13</f>
        <v>0</v>
      </c>
      <c r="K13" s="32">
        <f>J13-'8.3. Obračun amortizacije'!O13</f>
        <v>0</v>
      </c>
      <c r="L13" s="32">
        <f>K13-'8.3. Obračun amortizacije'!P13</f>
        <v>0</v>
      </c>
    </row>
    <row r="14" spans="1:12" ht="15.75" thickBot="1" x14ac:dyDescent="0.3">
      <c r="A14" s="59" t="s">
        <v>111</v>
      </c>
      <c r="B14" s="32"/>
      <c r="C14" s="32"/>
      <c r="D14" s="32"/>
      <c r="E14" s="32"/>
      <c r="F14" s="32"/>
      <c r="G14" s="32"/>
      <c r="H14" s="32"/>
      <c r="I14" s="32"/>
      <c r="J14" s="32"/>
      <c r="K14" s="32"/>
      <c r="L14" s="32"/>
    </row>
    <row r="15" spans="1:12" ht="15.75" thickBot="1" x14ac:dyDescent="0.3">
      <c r="A15" s="59" t="s">
        <v>112</v>
      </c>
      <c r="B15" s="54">
        <f>SUM(B16:B18)</f>
        <v>0</v>
      </c>
      <c r="C15" s="54">
        <f t="shared" ref="C15:L15" si="2">SUM(C16:C18)</f>
        <v>0</v>
      </c>
      <c r="D15" s="54">
        <f t="shared" si="2"/>
        <v>0</v>
      </c>
      <c r="E15" s="54">
        <f t="shared" ca="1" si="2"/>
        <v>0</v>
      </c>
      <c r="F15" s="54">
        <f t="shared" ca="1" si="2"/>
        <v>0</v>
      </c>
      <c r="G15" s="54">
        <f t="shared" ca="1" si="2"/>
        <v>0</v>
      </c>
      <c r="H15" s="54">
        <f t="shared" ca="1" si="2"/>
        <v>0</v>
      </c>
      <c r="I15" s="54">
        <f t="shared" ca="1" si="2"/>
        <v>0</v>
      </c>
      <c r="J15" s="54">
        <f t="shared" ca="1" si="2"/>
        <v>0</v>
      </c>
      <c r="K15" s="54">
        <f t="shared" ca="1" si="2"/>
        <v>0</v>
      </c>
      <c r="L15" s="54">
        <f t="shared" ca="1" si="2"/>
        <v>0</v>
      </c>
    </row>
    <row r="16" spans="1:12" ht="15.75" thickBot="1" x14ac:dyDescent="0.3">
      <c r="A16" s="59" t="s">
        <v>113</v>
      </c>
      <c r="B16" s="32">
        <v>0</v>
      </c>
      <c r="C16" s="32">
        <v>0</v>
      </c>
      <c r="D16" s="32">
        <v>0</v>
      </c>
      <c r="E16" s="32">
        <v>0</v>
      </c>
      <c r="F16" s="32">
        <v>0</v>
      </c>
      <c r="G16" s="32">
        <v>0</v>
      </c>
      <c r="H16" s="32">
        <v>0</v>
      </c>
      <c r="I16" s="32">
        <v>0</v>
      </c>
      <c r="J16" s="32">
        <v>0</v>
      </c>
      <c r="K16" s="32">
        <v>0</v>
      </c>
      <c r="L16" s="32">
        <v>0</v>
      </c>
    </row>
    <row r="17" spans="1:12" ht="15.75" thickBot="1" x14ac:dyDescent="0.3">
      <c r="A17" s="59" t="s">
        <v>114</v>
      </c>
      <c r="B17" s="32">
        <v>0</v>
      </c>
      <c r="C17" s="32">
        <v>0</v>
      </c>
      <c r="D17" s="32">
        <v>0</v>
      </c>
      <c r="E17" s="32">
        <v>0</v>
      </c>
      <c r="F17" s="32">
        <v>0</v>
      </c>
      <c r="G17" s="32">
        <v>0</v>
      </c>
      <c r="H17" s="32">
        <v>0</v>
      </c>
      <c r="I17" s="32">
        <v>0</v>
      </c>
      <c r="J17" s="32">
        <v>0</v>
      </c>
      <c r="K17" s="32">
        <v>0</v>
      </c>
      <c r="L17" s="32">
        <v>0</v>
      </c>
    </row>
    <row r="18" spans="1:12" ht="15.75" thickBot="1" x14ac:dyDescent="0.3">
      <c r="A18" s="59" t="s">
        <v>115</v>
      </c>
      <c r="B18" s="32">
        <v>0</v>
      </c>
      <c r="C18" s="32">
        <f>'8.7. Novčani tok'!B26</f>
        <v>0</v>
      </c>
      <c r="D18" s="32">
        <f>'8.7. Novčani tok'!C26</f>
        <v>0</v>
      </c>
      <c r="E18" s="32">
        <f ca="1">'8.7. Novčani tok'!D26</f>
        <v>0</v>
      </c>
      <c r="F18" s="32">
        <f ca="1">'8.7. Novčani tok'!E26</f>
        <v>0</v>
      </c>
      <c r="G18" s="32">
        <f ca="1">'8.7. Novčani tok'!F26</f>
        <v>0</v>
      </c>
      <c r="H18" s="32">
        <f ca="1">'8.7. Novčani tok'!G26</f>
        <v>0</v>
      </c>
      <c r="I18" s="32">
        <f ca="1">'8.7. Novčani tok'!H26</f>
        <v>0</v>
      </c>
      <c r="J18" s="32">
        <f ca="1">'8.7. Novčani tok'!I26</f>
        <v>0</v>
      </c>
      <c r="K18" s="32">
        <f ca="1">'8.7. Novčani tok'!J26</f>
        <v>0</v>
      </c>
      <c r="L18" s="32">
        <f ca="1">'8.7. Novčani tok'!K26</f>
        <v>0</v>
      </c>
    </row>
    <row r="19" spans="1:12" ht="15.75" thickBot="1" x14ac:dyDescent="0.3">
      <c r="A19" s="23" t="s">
        <v>116</v>
      </c>
      <c r="B19" s="152">
        <f>B8+B11+B15</f>
        <v>0</v>
      </c>
      <c r="C19" s="152">
        <f t="shared" ref="C19:L19" si="3">C8+C11+C15</f>
        <v>0</v>
      </c>
      <c r="D19" s="152">
        <f t="shared" si="3"/>
        <v>0</v>
      </c>
      <c r="E19" s="152">
        <f t="shared" ca="1" si="3"/>
        <v>0</v>
      </c>
      <c r="F19" s="152">
        <f t="shared" ca="1" si="3"/>
        <v>0</v>
      </c>
      <c r="G19" s="152">
        <f t="shared" ca="1" si="3"/>
        <v>0</v>
      </c>
      <c r="H19" s="152">
        <f t="shared" ca="1" si="3"/>
        <v>0</v>
      </c>
      <c r="I19" s="152">
        <f t="shared" ca="1" si="3"/>
        <v>0</v>
      </c>
      <c r="J19" s="152">
        <f t="shared" ca="1" si="3"/>
        <v>0</v>
      </c>
      <c r="K19" s="152">
        <f t="shared" ca="1" si="3"/>
        <v>0</v>
      </c>
      <c r="L19" s="152">
        <f t="shared" ca="1" si="3"/>
        <v>0</v>
      </c>
    </row>
    <row r="20" spans="1:12" ht="15" customHeight="1" x14ac:dyDescent="0.25">
      <c r="A20" s="389" t="s">
        <v>117</v>
      </c>
      <c r="B20" s="390"/>
      <c r="C20" s="390"/>
      <c r="D20" s="390"/>
      <c r="E20" s="390"/>
      <c r="F20" s="390"/>
      <c r="G20" s="390"/>
      <c r="H20" s="172"/>
      <c r="I20" s="172"/>
      <c r="J20" s="172"/>
      <c r="K20" s="172"/>
      <c r="L20" s="172"/>
    </row>
    <row r="21" spans="1:12" ht="15" customHeight="1" thickBot="1" x14ac:dyDescent="0.3">
      <c r="A21" s="59" t="s">
        <v>118</v>
      </c>
      <c r="B21" s="54">
        <f>SUM(B22:B25)</f>
        <v>0</v>
      </c>
      <c r="C21" s="54">
        <f t="shared" ref="C21:L21" si="4">SUM(C22:C25)</f>
        <v>0</v>
      </c>
      <c r="D21" s="54">
        <f t="shared" ca="1" si="4"/>
        <v>0</v>
      </c>
      <c r="E21" s="54">
        <f t="shared" ca="1" si="4"/>
        <v>0</v>
      </c>
      <c r="F21" s="54">
        <f t="shared" ca="1" si="4"/>
        <v>0</v>
      </c>
      <c r="G21" s="54">
        <f t="shared" ca="1" si="4"/>
        <v>0</v>
      </c>
      <c r="H21" s="54">
        <f t="shared" ca="1" si="4"/>
        <v>0</v>
      </c>
      <c r="I21" s="54">
        <f t="shared" ca="1" si="4"/>
        <v>0</v>
      </c>
      <c r="J21" s="54">
        <f t="shared" ca="1" si="4"/>
        <v>0</v>
      </c>
      <c r="K21" s="54">
        <f t="shared" ca="1" si="4"/>
        <v>0</v>
      </c>
      <c r="L21" s="54">
        <f t="shared" ca="1" si="4"/>
        <v>0</v>
      </c>
    </row>
    <row r="22" spans="1:12" ht="15" customHeight="1" thickBot="1" x14ac:dyDescent="0.3">
      <c r="A22" s="59" t="s">
        <v>119</v>
      </c>
      <c r="B22" s="32">
        <v>0</v>
      </c>
      <c r="C22" s="32">
        <v>0</v>
      </c>
      <c r="D22" s="32">
        <v>0</v>
      </c>
      <c r="E22" s="32">
        <v>0</v>
      </c>
      <c r="F22" s="32">
        <v>0</v>
      </c>
      <c r="G22" s="32">
        <v>0</v>
      </c>
      <c r="H22" s="32">
        <v>0</v>
      </c>
      <c r="I22" s="32">
        <v>0</v>
      </c>
      <c r="J22" s="32">
        <v>0</v>
      </c>
      <c r="K22" s="32">
        <v>0</v>
      </c>
      <c r="L22" s="32">
        <v>0</v>
      </c>
    </row>
    <row r="23" spans="1:12" ht="15" customHeight="1" thickBot="1" x14ac:dyDescent="0.3">
      <c r="A23" s="59" t="s">
        <v>120</v>
      </c>
      <c r="B23" s="32">
        <v>0</v>
      </c>
      <c r="C23" s="32">
        <v>0</v>
      </c>
      <c r="D23" s="32">
        <v>0</v>
      </c>
      <c r="E23" s="32">
        <v>0</v>
      </c>
      <c r="F23" s="32">
        <v>0</v>
      </c>
      <c r="G23" s="32">
        <v>0</v>
      </c>
      <c r="H23" s="32">
        <v>0</v>
      </c>
      <c r="I23" s="32">
        <v>0</v>
      </c>
      <c r="J23" s="32">
        <v>0</v>
      </c>
      <c r="K23" s="32">
        <v>0</v>
      </c>
      <c r="L23" s="32">
        <v>0</v>
      </c>
    </row>
    <row r="24" spans="1:12" ht="15" customHeight="1" thickBot="1" x14ac:dyDescent="0.3">
      <c r="A24" s="59" t="s">
        <v>121</v>
      </c>
      <c r="B24" s="32">
        <v>0</v>
      </c>
      <c r="C24" s="32">
        <f>B25+B24</f>
        <v>0</v>
      </c>
      <c r="D24" s="32">
        <f>C25+C24</f>
        <v>0</v>
      </c>
      <c r="E24" s="32">
        <f t="shared" ref="E24:L24" ca="1" si="5">D25+D24</f>
        <v>0</v>
      </c>
      <c r="F24" s="32">
        <f t="shared" ca="1" si="5"/>
        <v>0</v>
      </c>
      <c r="G24" s="32">
        <f t="shared" ca="1" si="5"/>
        <v>0</v>
      </c>
      <c r="H24" s="32">
        <f t="shared" ca="1" si="5"/>
        <v>0</v>
      </c>
      <c r="I24" s="32">
        <f t="shared" ca="1" si="5"/>
        <v>0</v>
      </c>
      <c r="J24" s="32">
        <f t="shared" ca="1" si="5"/>
        <v>0</v>
      </c>
      <c r="K24" s="32">
        <f t="shared" ca="1" si="5"/>
        <v>0</v>
      </c>
      <c r="L24" s="32">
        <f t="shared" ca="1" si="5"/>
        <v>0</v>
      </c>
    </row>
    <row r="25" spans="1:12" ht="15" customHeight="1" thickBot="1" x14ac:dyDescent="0.3">
      <c r="A25" s="59" t="s">
        <v>122</v>
      </c>
      <c r="B25" s="32">
        <v>0</v>
      </c>
      <c r="C25" s="32">
        <f>'8.6. Bilans uspjeha'!B22</f>
        <v>0</v>
      </c>
      <c r="D25" s="32">
        <f ca="1">'8.6. Bilans uspjeha'!C22</f>
        <v>0</v>
      </c>
      <c r="E25" s="32">
        <f ca="1">'8.6. Bilans uspjeha'!D22</f>
        <v>0</v>
      </c>
      <c r="F25" s="32">
        <f ca="1">'8.6. Bilans uspjeha'!E22</f>
        <v>0</v>
      </c>
      <c r="G25" s="32">
        <f ca="1">'8.6. Bilans uspjeha'!F22</f>
        <v>0</v>
      </c>
      <c r="H25" s="32">
        <f ca="1">'8.6. Bilans uspjeha'!G22</f>
        <v>0</v>
      </c>
      <c r="I25" s="32">
        <f ca="1">'8.6. Bilans uspjeha'!H22</f>
        <v>0</v>
      </c>
      <c r="J25" s="32">
        <f ca="1">'8.6. Bilans uspjeha'!I22</f>
        <v>0</v>
      </c>
      <c r="K25" s="32">
        <f ca="1">'8.6. Bilans uspjeha'!J22</f>
        <v>0</v>
      </c>
      <c r="L25" s="32">
        <f ca="1">'8.6. Bilans uspjeha'!K22</f>
        <v>0</v>
      </c>
    </row>
    <row r="26" spans="1:12" ht="15" customHeight="1" thickBot="1" x14ac:dyDescent="0.3">
      <c r="A26" s="59" t="s">
        <v>123</v>
      </c>
      <c r="B26" s="32">
        <f>SUM(B27)</f>
        <v>0</v>
      </c>
      <c r="C26" s="32">
        <f t="shared" ref="C26:L26" si="6">SUM(C27)</f>
        <v>0</v>
      </c>
      <c r="D26" s="32">
        <f t="shared" ca="1" si="6"/>
        <v>0</v>
      </c>
      <c r="E26" s="32">
        <f t="shared" ca="1" si="6"/>
        <v>0</v>
      </c>
      <c r="F26" s="32">
        <f t="shared" ca="1" si="6"/>
        <v>0</v>
      </c>
      <c r="G26" s="32">
        <f t="shared" ca="1" si="6"/>
        <v>0</v>
      </c>
      <c r="H26" s="32">
        <f t="shared" ca="1" si="6"/>
        <v>0</v>
      </c>
      <c r="I26" s="32">
        <f t="shared" ca="1" si="6"/>
        <v>0</v>
      </c>
      <c r="J26" s="32">
        <f t="shared" ca="1" si="6"/>
        <v>0</v>
      </c>
      <c r="K26" s="32">
        <f t="shared" ca="1" si="6"/>
        <v>0</v>
      </c>
      <c r="L26" s="32">
        <f t="shared" ca="1" si="6"/>
        <v>0</v>
      </c>
    </row>
    <row r="27" spans="1:12" ht="15" customHeight="1" thickBot="1" x14ac:dyDescent="0.3">
      <c r="A27" s="59" t="s">
        <v>124</v>
      </c>
      <c r="B27" s="32">
        <v>0</v>
      </c>
      <c r="C27" s="32">
        <f>'8.5. Izvori finansiranja'!C38</f>
        <v>0</v>
      </c>
      <c r="D27" s="32">
        <f ca="1">'8.5. Izvori finansiranja'!D38</f>
        <v>0</v>
      </c>
      <c r="E27" s="32">
        <f ca="1">'8.5. Izvori finansiranja'!E38</f>
        <v>0</v>
      </c>
      <c r="F27" s="32">
        <f ca="1">'8.5. Izvori finansiranja'!F38</f>
        <v>0</v>
      </c>
      <c r="G27" s="32">
        <f ca="1">'8.5. Izvori finansiranja'!G38</f>
        <v>0</v>
      </c>
      <c r="H27" s="32">
        <f ca="1">'8.5. Izvori finansiranja'!H38</f>
        <v>0</v>
      </c>
      <c r="I27" s="32">
        <f ca="1">'8.5. Izvori finansiranja'!I38</f>
        <v>0</v>
      </c>
      <c r="J27" s="32">
        <f ca="1">'8.5. Izvori finansiranja'!J38</f>
        <v>0</v>
      </c>
      <c r="K27" s="32">
        <f ca="1">'8.5. Izvori finansiranja'!K38</f>
        <v>0</v>
      </c>
      <c r="L27" s="32">
        <f ca="1">'8.5. Izvori finansiranja'!L38</f>
        <v>0</v>
      </c>
    </row>
    <row r="28" spans="1:12" ht="15" customHeight="1" thickBot="1" x14ac:dyDescent="0.3">
      <c r="A28" s="59" t="s">
        <v>125</v>
      </c>
      <c r="B28" s="54">
        <f>SUM(B29)</f>
        <v>0</v>
      </c>
      <c r="C28" s="54">
        <f t="shared" ref="C28:L28" si="7">SUM(C29)</f>
        <v>0</v>
      </c>
      <c r="D28" s="54">
        <f t="shared" si="7"/>
        <v>0</v>
      </c>
      <c r="E28" s="54">
        <f t="shared" si="7"/>
        <v>0</v>
      </c>
      <c r="F28" s="54">
        <f t="shared" si="7"/>
        <v>0</v>
      </c>
      <c r="G28" s="54">
        <f t="shared" si="7"/>
        <v>0</v>
      </c>
      <c r="H28" s="54">
        <f t="shared" si="7"/>
        <v>0</v>
      </c>
      <c r="I28" s="54">
        <f t="shared" si="7"/>
        <v>0</v>
      </c>
      <c r="J28" s="54">
        <f t="shared" si="7"/>
        <v>0</v>
      </c>
      <c r="K28" s="54">
        <f t="shared" si="7"/>
        <v>0</v>
      </c>
      <c r="L28" s="54">
        <f t="shared" si="7"/>
        <v>0</v>
      </c>
    </row>
    <row r="29" spans="1:12" ht="15" customHeight="1" thickBot="1" x14ac:dyDescent="0.3">
      <c r="A29" s="59" t="s">
        <v>126</v>
      </c>
      <c r="B29" s="32">
        <v>0</v>
      </c>
      <c r="C29" s="32">
        <v>0</v>
      </c>
      <c r="D29" s="32">
        <v>0</v>
      </c>
      <c r="E29" s="32">
        <v>0</v>
      </c>
      <c r="F29" s="32">
        <v>0</v>
      </c>
      <c r="G29" s="32">
        <v>0</v>
      </c>
      <c r="H29" s="32">
        <v>0</v>
      </c>
      <c r="I29" s="32">
        <v>0</v>
      </c>
      <c r="J29" s="32">
        <v>0</v>
      </c>
      <c r="K29" s="32">
        <v>0</v>
      </c>
      <c r="L29" s="32">
        <v>0</v>
      </c>
    </row>
    <row r="30" spans="1:12" ht="15" customHeight="1" thickBot="1" x14ac:dyDescent="0.3">
      <c r="A30" s="65" t="s">
        <v>127</v>
      </c>
      <c r="B30" s="54">
        <f>SUM(B31)</f>
        <v>0</v>
      </c>
      <c r="C30" s="54">
        <f t="shared" ref="C30:L30" si="8">SUM(C31)</f>
        <v>0</v>
      </c>
      <c r="D30" s="54">
        <f t="shared" si="8"/>
        <v>0</v>
      </c>
      <c r="E30" s="54">
        <f t="shared" si="8"/>
        <v>0</v>
      </c>
      <c r="F30" s="54">
        <f t="shared" si="8"/>
        <v>0</v>
      </c>
      <c r="G30" s="54">
        <f t="shared" si="8"/>
        <v>0</v>
      </c>
      <c r="H30" s="54">
        <f t="shared" si="8"/>
        <v>0</v>
      </c>
      <c r="I30" s="54">
        <f t="shared" si="8"/>
        <v>0</v>
      </c>
      <c r="J30" s="54">
        <f t="shared" si="8"/>
        <v>0</v>
      </c>
      <c r="K30" s="54">
        <f t="shared" si="8"/>
        <v>0</v>
      </c>
      <c r="L30" s="54">
        <f t="shared" si="8"/>
        <v>0</v>
      </c>
    </row>
    <row r="31" spans="1:12" ht="15" customHeight="1" thickBot="1" x14ac:dyDescent="0.3">
      <c r="A31" s="65" t="s">
        <v>128</v>
      </c>
      <c r="B31" s="32">
        <v>0</v>
      </c>
      <c r="C31" s="32"/>
      <c r="D31" s="32">
        <f>'8.4. Strukt. i dinamika ulaganj'!B35-'8.6. Bilans uspjeha'!D11</f>
        <v>0</v>
      </c>
      <c r="E31" s="32">
        <f>D31-'8.6. Bilans uspjeha'!D11</f>
        <v>0</v>
      </c>
      <c r="F31" s="32">
        <f>E31-'8.6. Bilans uspjeha'!E11</f>
        <v>0</v>
      </c>
      <c r="G31" s="32">
        <f>F31-'8.6. Bilans uspjeha'!F11</f>
        <v>0</v>
      </c>
      <c r="H31" s="32">
        <f>G31-'8.6. Bilans uspjeha'!G11</f>
        <v>0</v>
      </c>
      <c r="I31" s="32">
        <f>H31-'8.6. Bilans uspjeha'!H11</f>
        <v>0</v>
      </c>
      <c r="J31" s="32">
        <f>I31-'8.6. Bilans uspjeha'!I11</f>
        <v>0</v>
      </c>
      <c r="K31" s="32">
        <f>J31-'8.6. Bilans uspjeha'!J11</f>
        <v>0</v>
      </c>
      <c r="L31" s="32">
        <f>K31-'8.6. Bilans uspjeha'!K11</f>
        <v>0</v>
      </c>
    </row>
    <row r="32" spans="1:12" ht="15" customHeight="1" thickBot="1" x14ac:dyDescent="0.3">
      <c r="A32" s="23" t="s">
        <v>129</v>
      </c>
      <c r="B32" s="152">
        <f>B21+B26+B28+B30</f>
        <v>0</v>
      </c>
      <c r="C32" s="152">
        <f t="shared" ref="C32:L32" si="9">C21+C26+C28+C30</f>
        <v>0</v>
      </c>
      <c r="D32" s="152">
        <f t="shared" ca="1" si="9"/>
        <v>0</v>
      </c>
      <c r="E32" s="152">
        <f t="shared" ca="1" si="9"/>
        <v>0</v>
      </c>
      <c r="F32" s="152">
        <f t="shared" ca="1" si="9"/>
        <v>0</v>
      </c>
      <c r="G32" s="152">
        <f t="shared" ca="1" si="9"/>
        <v>0</v>
      </c>
      <c r="H32" s="152">
        <f t="shared" ca="1" si="9"/>
        <v>0</v>
      </c>
      <c r="I32" s="152">
        <f t="shared" ca="1" si="9"/>
        <v>0</v>
      </c>
      <c r="J32" s="152">
        <f t="shared" ca="1" si="9"/>
        <v>0</v>
      </c>
      <c r="K32" s="152">
        <f t="shared" ca="1" si="9"/>
        <v>0</v>
      </c>
      <c r="L32" s="152">
        <f t="shared" ca="1" si="9"/>
        <v>0</v>
      </c>
    </row>
    <row r="33" spans="1:12" ht="15.75" thickBot="1" x14ac:dyDescent="0.3">
      <c r="A33" s="45"/>
      <c r="B33" s="71"/>
      <c r="C33" s="71"/>
      <c r="D33" s="71"/>
      <c r="E33" s="71"/>
      <c r="F33" s="71"/>
      <c r="G33" s="71"/>
      <c r="H33" s="71"/>
      <c r="I33" s="71"/>
      <c r="J33" s="71"/>
      <c r="K33" s="71"/>
      <c r="L33" s="71"/>
    </row>
    <row r="34" spans="1:12" ht="15.75" thickBot="1" x14ac:dyDescent="0.3">
      <c r="A34" s="266" t="s">
        <v>15</v>
      </c>
      <c r="B34" s="267"/>
      <c r="C34" s="267"/>
      <c r="D34" s="267"/>
      <c r="E34" s="267"/>
      <c r="F34" s="267"/>
      <c r="G34" s="267"/>
      <c r="H34" s="267"/>
      <c r="I34" s="294"/>
      <c r="J34" s="45"/>
      <c r="K34" s="45"/>
      <c r="L34" s="45"/>
    </row>
    <row r="35" spans="1:12" ht="15.75" thickBot="1" x14ac:dyDescent="0.3">
      <c r="A35" s="295" t="s">
        <v>213</v>
      </c>
      <c r="B35" s="296"/>
      <c r="C35" s="296"/>
      <c r="D35" s="296"/>
      <c r="E35" s="296"/>
      <c r="F35" s="296"/>
      <c r="G35" s="296"/>
      <c r="H35" s="296"/>
      <c r="I35" s="297"/>
      <c r="J35" s="45"/>
      <c r="K35" s="45"/>
      <c r="L35" s="45"/>
    </row>
    <row r="36" spans="1:12" ht="15.75" thickBot="1" x14ac:dyDescent="0.3">
      <c r="A36" s="295" t="s">
        <v>130</v>
      </c>
      <c r="B36" s="296"/>
      <c r="C36" s="296"/>
      <c r="D36" s="296"/>
      <c r="E36" s="296"/>
      <c r="F36" s="296"/>
      <c r="G36" s="296"/>
      <c r="H36" s="296"/>
      <c r="I36" s="297"/>
      <c r="J36" s="72"/>
      <c r="K36" s="72"/>
      <c r="L36" s="72"/>
    </row>
    <row r="37" spans="1:12" x14ac:dyDescent="0.25">
      <c r="B37" s="73"/>
      <c r="C37" s="73"/>
      <c r="D37" s="73"/>
      <c r="E37" s="73"/>
      <c r="F37" s="73"/>
      <c r="G37" s="73"/>
      <c r="H37" s="73"/>
      <c r="I37" s="73"/>
      <c r="J37" s="74"/>
      <c r="K37" s="74"/>
      <c r="L37" s="45"/>
    </row>
  </sheetData>
  <mergeCells count="8">
    <mergeCell ref="A35:I35"/>
    <mergeCell ref="A36:I36"/>
    <mergeCell ref="A5:A6"/>
    <mergeCell ref="B5:B6"/>
    <mergeCell ref="A34:I34"/>
    <mergeCell ref="A7:G7"/>
    <mergeCell ref="A20:G20"/>
    <mergeCell ref="C5:L5"/>
  </mergeCells>
  <pageMargins left="0.7" right="0.7" top="0.75" bottom="0.75" header="0.3" footer="0.3"/>
  <pageSetup paperSize="9"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26FF5-E5ED-4962-B13B-9442694718B1}">
  <dimension ref="A3:F15"/>
  <sheetViews>
    <sheetView zoomScale="70" zoomScaleNormal="70" workbookViewId="0">
      <selection activeCell="A14" sqref="A14:F14"/>
    </sheetView>
  </sheetViews>
  <sheetFormatPr defaultColWidth="9.140625" defaultRowHeight="15" x14ac:dyDescent="0.25"/>
  <cols>
    <col min="1" max="1" width="28.5703125" style="57" customWidth="1"/>
    <col min="2" max="2" width="23.7109375" style="57" customWidth="1"/>
    <col min="3" max="5" width="15.7109375" style="57" customWidth="1"/>
    <col min="6" max="6" width="14.28515625" style="57" customWidth="1"/>
    <col min="7" max="16384" width="9.140625" style="57"/>
  </cols>
  <sheetData>
    <row r="3" spans="1:6" x14ac:dyDescent="0.25">
      <c r="A3" s="262" t="s">
        <v>303</v>
      </c>
      <c r="B3" s="262"/>
      <c r="C3" s="67"/>
      <c r="D3" s="45"/>
      <c r="E3" s="45"/>
      <c r="F3" s="45"/>
    </row>
    <row r="4" spans="1:6" ht="15.75" thickBot="1" x14ac:dyDescent="0.3">
      <c r="A4" s="58"/>
      <c r="B4" s="58"/>
      <c r="C4" s="45"/>
      <c r="D4" s="45"/>
      <c r="E4" s="45"/>
      <c r="F4" s="45"/>
    </row>
    <row r="5" spans="1:6" ht="15" customHeight="1" thickBot="1" x14ac:dyDescent="0.3">
      <c r="A5" s="274" t="s">
        <v>174</v>
      </c>
      <c r="B5" s="274" t="s">
        <v>131</v>
      </c>
      <c r="C5" s="345" t="s">
        <v>132</v>
      </c>
      <c r="D5" s="346"/>
      <c r="E5" s="347"/>
      <c r="F5" s="45"/>
    </row>
    <row r="6" spans="1:6" ht="15.75" thickBot="1" x14ac:dyDescent="0.3">
      <c r="A6" s="391"/>
      <c r="B6" s="391"/>
      <c r="C6" s="19" t="s">
        <v>175</v>
      </c>
      <c r="D6" s="19" t="s">
        <v>176</v>
      </c>
      <c r="E6" s="19" t="s">
        <v>133</v>
      </c>
      <c r="F6" s="45"/>
    </row>
    <row r="7" spans="1:6" ht="45.75" thickBot="1" x14ac:dyDescent="0.3">
      <c r="A7" s="173" t="s">
        <v>177</v>
      </c>
      <c r="B7" s="70" t="s">
        <v>178</v>
      </c>
      <c r="C7" s="32" t="e">
        <f>INDEX('8.8. Bilans stanja'!C15:L15,MATCH('9.1. Statička ocjena efikasnost'!B11,'8.8. Bilans stanja'!C4:L4,0))</f>
        <v>#N/A</v>
      </c>
      <c r="D7" s="32" t="e">
        <f>INDEX('8.8. Bilans stanja'!C28:L28,MATCH('9.1. Statička ocjena efikasnost'!B11,'8.8. Bilans stanja'!C4:L4,0))</f>
        <v>#N/A</v>
      </c>
      <c r="E7" s="54" t="e">
        <f>C7/D7</f>
        <v>#N/A</v>
      </c>
      <c r="F7" s="45" t="s">
        <v>248</v>
      </c>
    </row>
    <row r="8" spans="1:6" ht="30.75" thickBot="1" x14ac:dyDescent="0.3">
      <c r="A8" s="173" t="s">
        <v>179</v>
      </c>
      <c r="B8" s="70" t="s">
        <v>180</v>
      </c>
      <c r="C8" s="32" t="e">
        <f>INDEX('8.6. Bilans uspjeha'!B7:K7,MATCH('9.1. Statička ocjena efikasnost'!B11,'8.6. Bilans uspjeha'!B4:K4,0))</f>
        <v>#N/A</v>
      </c>
      <c r="D8" s="32" t="e">
        <f>INDEX('8.6. Bilans uspjeha'!B12:K12,MATCH('9.1. Statička ocjena efikasnost'!B11,'8.6. Bilans uspjeha'!B4:K4,0))</f>
        <v>#N/A</v>
      </c>
      <c r="E8" s="54" t="e">
        <f>C8/D8</f>
        <v>#N/A</v>
      </c>
      <c r="F8" s="45" t="s">
        <v>248</v>
      </c>
    </row>
    <row r="9" spans="1:6" ht="45.75" thickBot="1" x14ac:dyDescent="0.3">
      <c r="A9" s="173" t="s">
        <v>181</v>
      </c>
      <c r="B9" s="70" t="s">
        <v>182</v>
      </c>
      <c r="C9" s="32" t="e">
        <f>SUM(INDEX('8.8. Bilans stanja'!C26:L26,MATCH('9.1. Statička ocjena efikasnost'!B11,'8.8. Bilans stanja'!C4:L4,0)),INDEX('8.8. Bilans stanja'!C28:L28,MATCH('9.1. Statička ocjena efikasnost'!B11,'8.8. Bilans stanja'!C4:L4,0)))</f>
        <v>#N/A</v>
      </c>
      <c r="D9" s="32" t="e">
        <f>INDEX('8.8. Bilans stanja'!C21:L21,MATCH('9.1. Statička ocjena efikasnost'!B11,'8.8. Bilans stanja'!C4:L4,0))</f>
        <v>#N/A</v>
      </c>
      <c r="E9" s="54" t="e">
        <f>C9/D9</f>
        <v>#N/A</v>
      </c>
      <c r="F9" s="45" t="s">
        <v>249</v>
      </c>
    </row>
    <row r="10" spans="1:6" ht="15.75" thickBot="1" x14ac:dyDescent="0.3">
      <c r="A10" s="45"/>
      <c r="B10" s="68"/>
      <c r="C10" s="45"/>
      <c r="D10" s="45"/>
      <c r="E10" s="45"/>
      <c r="F10" s="45"/>
    </row>
    <row r="11" spans="1:6" ht="16.5" thickTop="1" thickBot="1" x14ac:dyDescent="0.3">
      <c r="A11" s="24" t="s">
        <v>87</v>
      </c>
      <c r="B11" s="66">
        <f>'8.6. Bilans uspjeha'!B26</f>
        <v>0</v>
      </c>
      <c r="C11" s="45"/>
      <c r="D11" s="45"/>
      <c r="E11" s="45"/>
      <c r="F11" s="45"/>
    </row>
    <row r="12" spans="1:6" ht="15.75" thickBot="1" x14ac:dyDescent="0.3">
      <c r="B12" s="68"/>
      <c r="C12" s="45"/>
      <c r="D12" s="45"/>
      <c r="E12" s="45"/>
      <c r="F12" s="45"/>
    </row>
    <row r="13" spans="1:6" ht="15.75" thickBot="1" x14ac:dyDescent="0.3">
      <c r="A13" s="266" t="s">
        <v>15</v>
      </c>
      <c r="B13" s="267"/>
      <c r="C13" s="267"/>
      <c r="D13" s="267"/>
      <c r="E13" s="267"/>
      <c r="F13" s="294"/>
    </row>
    <row r="14" spans="1:6" ht="48.75" customHeight="1" thickBot="1" x14ac:dyDescent="0.3">
      <c r="A14" s="263" t="s">
        <v>321</v>
      </c>
      <c r="B14" s="264"/>
      <c r="C14" s="264"/>
      <c r="D14" s="264"/>
      <c r="E14" s="264"/>
      <c r="F14" s="298"/>
    </row>
    <row r="15" spans="1:6" ht="15.75" thickBot="1" x14ac:dyDescent="0.3">
      <c r="A15" s="295" t="s">
        <v>183</v>
      </c>
      <c r="B15" s="296"/>
      <c r="C15" s="296"/>
      <c r="D15" s="296"/>
      <c r="E15" s="296"/>
      <c r="F15" s="297"/>
    </row>
  </sheetData>
  <mergeCells count="7">
    <mergeCell ref="A15:F15"/>
    <mergeCell ref="A3:B3"/>
    <mergeCell ref="A5:A6"/>
    <mergeCell ref="B5:B6"/>
    <mergeCell ref="C5:E5"/>
    <mergeCell ref="A13:F13"/>
    <mergeCell ref="A14:F1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K27"/>
  <sheetViews>
    <sheetView workbookViewId="0">
      <selection activeCell="A3" sqref="A3"/>
    </sheetView>
  </sheetViews>
  <sheetFormatPr defaultColWidth="9.140625" defaultRowHeight="15" x14ac:dyDescent="0.25"/>
  <cols>
    <col min="1" max="1" width="39.140625" style="57" customWidth="1"/>
    <col min="2" max="2" width="16" style="57" bestFit="1" customWidth="1"/>
    <col min="3" max="11" width="15.28515625" style="57" bestFit="1" customWidth="1"/>
    <col min="12" max="16384" width="9.140625" style="57"/>
  </cols>
  <sheetData>
    <row r="3" spans="1:11" x14ac:dyDescent="0.25">
      <c r="A3" s="52" t="s">
        <v>304</v>
      </c>
      <c r="B3" s="45"/>
      <c r="C3" s="45"/>
      <c r="D3" s="45"/>
      <c r="E3" s="45"/>
      <c r="F3" s="45"/>
      <c r="G3" s="45"/>
      <c r="H3" s="45"/>
      <c r="I3" s="45"/>
      <c r="J3" s="45"/>
      <c r="K3" s="45"/>
    </row>
    <row r="4" spans="1:11" ht="15.75" thickBot="1" x14ac:dyDescent="0.3">
      <c r="A4" s="58"/>
      <c r="B4" s="45"/>
      <c r="C4" s="45"/>
      <c r="D4" s="45"/>
      <c r="E4" s="45"/>
      <c r="F4" s="45"/>
      <c r="G4" s="45"/>
      <c r="H4" s="45"/>
      <c r="I4" s="45"/>
      <c r="J4" s="45"/>
      <c r="K4" s="45"/>
    </row>
    <row r="5" spans="1:11" x14ac:dyDescent="0.25">
      <c r="A5" s="274" t="s">
        <v>22</v>
      </c>
      <c r="B5" s="322" t="s">
        <v>227</v>
      </c>
      <c r="C5" s="301"/>
      <c r="D5" s="301"/>
      <c r="E5" s="301"/>
      <c r="F5" s="301"/>
      <c r="G5" s="301"/>
      <c r="H5" s="301"/>
      <c r="I5" s="301"/>
      <c r="J5" s="301"/>
      <c r="K5" s="291"/>
    </row>
    <row r="6" spans="1:11" ht="15.75" thickBot="1" x14ac:dyDescent="0.3">
      <c r="A6" s="331"/>
      <c r="B6" s="14">
        <f>'8.8. Bilans stanja'!C6</f>
        <v>2020</v>
      </c>
      <c r="C6" s="14">
        <f>'8.8. Bilans stanja'!D6</f>
        <v>2021</v>
      </c>
      <c r="D6" s="14">
        <f>'8.8. Bilans stanja'!E6</f>
        <v>2022</v>
      </c>
      <c r="E6" s="14">
        <f>'8.8. Bilans stanja'!F6</f>
        <v>2023</v>
      </c>
      <c r="F6" s="14">
        <f>'8.8. Bilans stanja'!G6</f>
        <v>2024</v>
      </c>
      <c r="G6" s="14">
        <f>'8.8. Bilans stanja'!H6</f>
        <v>2025</v>
      </c>
      <c r="H6" s="14">
        <f>'8.8. Bilans stanja'!I6</f>
        <v>2026</v>
      </c>
      <c r="I6" s="14">
        <f>'8.8. Bilans stanja'!J6</f>
        <v>2027</v>
      </c>
      <c r="J6" s="14">
        <f>'8.8. Bilans stanja'!K6</f>
        <v>2028</v>
      </c>
      <c r="K6" s="14">
        <f>'8.8. Bilans stanja'!L6</f>
        <v>2029</v>
      </c>
    </row>
    <row r="7" spans="1:11" ht="15.75" thickBot="1" x14ac:dyDescent="0.3">
      <c r="A7" s="23" t="s">
        <v>88</v>
      </c>
      <c r="B7" s="152">
        <f>B8+B9+B12</f>
        <v>0</v>
      </c>
      <c r="C7" s="152">
        <f t="shared" ref="C7:K7" si="0">C8+C9+C12</f>
        <v>0</v>
      </c>
      <c r="D7" s="152">
        <f t="shared" si="0"/>
        <v>0</v>
      </c>
      <c r="E7" s="152">
        <f t="shared" si="0"/>
        <v>0</v>
      </c>
      <c r="F7" s="152">
        <f t="shared" si="0"/>
        <v>0</v>
      </c>
      <c r="G7" s="152">
        <f t="shared" si="0"/>
        <v>0</v>
      </c>
      <c r="H7" s="152">
        <f t="shared" si="0"/>
        <v>0</v>
      </c>
      <c r="I7" s="152">
        <f t="shared" si="0"/>
        <v>0</v>
      </c>
      <c r="J7" s="152">
        <f t="shared" si="0"/>
        <v>0</v>
      </c>
      <c r="K7" s="152">
        <f t="shared" si="0"/>
        <v>0</v>
      </c>
    </row>
    <row r="8" spans="1:11" ht="15.75" thickBot="1" x14ac:dyDescent="0.3">
      <c r="A8" s="59" t="s">
        <v>281</v>
      </c>
      <c r="B8" s="32">
        <f>'8.7. Novčani tok'!B8</f>
        <v>0</v>
      </c>
      <c r="C8" s="32">
        <f>'8.7. Novčani tok'!C8</f>
        <v>0</v>
      </c>
      <c r="D8" s="32">
        <f>'8.7. Novčani tok'!D8</f>
        <v>0</v>
      </c>
      <c r="E8" s="32">
        <f>'8.7. Novčani tok'!E8</f>
        <v>0</v>
      </c>
      <c r="F8" s="32">
        <f>'8.7. Novčani tok'!F8</f>
        <v>0</v>
      </c>
      <c r="G8" s="32">
        <f>'8.7. Novčani tok'!G8</f>
        <v>0</v>
      </c>
      <c r="H8" s="32">
        <f>'8.7. Novčani tok'!H8</f>
        <v>0</v>
      </c>
      <c r="I8" s="32">
        <f>'8.7. Novčani tok'!I8</f>
        <v>0</v>
      </c>
      <c r="J8" s="32">
        <f>'8.7. Novčani tok'!J8</f>
        <v>0</v>
      </c>
      <c r="K8" s="32">
        <f>'8.7. Novčani tok'!K8</f>
        <v>0</v>
      </c>
    </row>
    <row r="9" spans="1:11" ht="15.75" thickBot="1" x14ac:dyDescent="0.3">
      <c r="A9" s="59" t="s">
        <v>195</v>
      </c>
      <c r="B9" s="54">
        <f>SUM(B10:B11)</f>
        <v>0</v>
      </c>
      <c r="C9" s="54">
        <f t="shared" ref="C9:K9" si="1">SUM(C10:C11)</f>
        <v>0</v>
      </c>
      <c r="D9" s="54">
        <f t="shared" si="1"/>
        <v>0</v>
      </c>
      <c r="E9" s="54">
        <f t="shared" si="1"/>
        <v>0</v>
      </c>
      <c r="F9" s="54">
        <f t="shared" si="1"/>
        <v>0</v>
      </c>
      <c r="G9" s="54">
        <f t="shared" si="1"/>
        <v>0</v>
      </c>
      <c r="H9" s="54">
        <f t="shared" si="1"/>
        <v>0</v>
      </c>
      <c r="I9" s="54">
        <f t="shared" si="1"/>
        <v>0</v>
      </c>
      <c r="J9" s="54">
        <f t="shared" si="1"/>
        <v>0</v>
      </c>
      <c r="K9" s="54">
        <f t="shared" si="1"/>
        <v>0</v>
      </c>
    </row>
    <row r="10" spans="1:11" ht="15.75" thickBot="1" x14ac:dyDescent="0.3">
      <c r="A10" s="59" t="s">
        <v>134</v>
      </c>
      <c r="B10" s="32"/>
      <c r="C10" s="32"/>
      <c r="D10" s="32"/>
      <c r="E10" s="32"/>
      <c r="F10" s="32"/>
      <c r="G10" s="32"/>
      <c r="H10" s="32"/>
      <c r="I10" s="32"/>
      <c r="J10" s="32"/>
      <c r="K10" s="32">
        <f>'8.7. Novčani tok'!K14</f>
        <v>0</v>
      </c>
    </row>
    <row r="11" spans="1:11" ht="15.75" thickBot="1" x14ac:dyDescent="0.3">
      <c r="A11" s="59" t="s">
        <v>135</v>
      </c>
      <c r="B11" s="32"/>
      <c r="C11" s="32"/>
      <c r="D11" s="32"/>
      <c r="E11" s="32"/>
      <c r="F11" s="32"/>
      <c r="G11" s="32"/>
      <c r="H11" s="32"/>
      <c r="I11" s="32"/>
      <c r="J11" s="32"/>
      <c r="K11" s="32"/>
    </row>
    <row r="12" spans="1:11" ht="15.75" thickBot="1" x14ac:dyDescent="0.3">
      <c r="A12" s="59" t="s">
        <v>284</v>
      </c>
      <c r="B12" s="32"/>
      <c r="C12" s="32">
        <f>'8.7. Novčani tok'!C16</f>
        <v>0</v>
      </c>
      <c r="D12" s="32"/>
      <c r="E12" s="32"/>
      <c r="F12" s="32"/>
      <c r="G12" s="32"/>
      <c r="H12" s="32"/>
      <c r="I12" s="32"/>
      <c r="J12" s="32"/>
      <c r="K12" s="32"/>
    </row>
    <row r="13" spans="1:11" ht="15.75" thickBot="1" x14ac:dyDescent="0.3">
      <c r="A13" s="23" t="s">
        <v>95</v>
      </c>
      <c r="B13" s="152">
        <f>SUM(B14:B19)</f>
        <v>0</v>
      </c>
      <c r="C13" s="152">
        <f t="shared" ref="C13:K13" ca="1" si="2">SUM(C14:C19)</f>
        <v>0</v>
      </c>
      <c r="D13" s="152">
        <f t="shared" ca="1" si="2"/>
        <v>0</v>
      </c>
      <c r="E13" s="152">
        <f t="shared" ca="1" si="2"/>
        <v>0</v>
      </c>
      <c r="F13" s="152">
        <f t="shared" ca="1" si="2"/>
        <v>0</v>
      </c>
      <c r="G13" s="152">
        <f t="shared" ca="1" si="2"/>
        <v>0</v>
      </c>
      <c r="H13" s="152">
        <f t="shared" ca="1" si="2"/>
        <v>0</v>
      </c>
      <c r="I13" s="152">
        <f t="shared" ca="1" si="2"/>
        <v>0</v>
      </c>
      <c r="J13" s="152">
        <f t="shared" ca="1" si="2"/>
        <v>0</v>
      </c>
      <c r="K13" s="152">
        <f t="shared" ca="1" si="2"/>
        <v>0</v>
      </c>
    </row>
    <row r="14" spans="1:11" ht="15" customHeight="1" thickBot="1" x14ac:dyDescent="0.3">
      <c r="A14" s="59" t="s">
        <v>136</v>
      </c>
      <c r="B14" s="32">
        <f>'8.8. Bilans stanja'!B19</f>
        <v>0</v>
      </c>
      <c r="C14" s="32"/>
      <c r="D14" s="32"/>
      <c r="E14" s="32"/>
      <c r="F14" s="32"/>
      <c r="G14" s="32"/>
      <c r="H14" s="32"/>
      <c r="I14" s="32"/>
      <c r="J14" s="32"/>
      <c r="K14" s="32"/>
    </row>
    <row r="15" spans="1:11" ht="15" customHeight="1" thickBot="1" x14ac:dyDescent="0.3">
      <c r="A15" s="59" t="s">
        <v>96</v>
      </c>
      <c r="B15" s="32">
        <f>'8.4. Strukt. i dinamika ulaganj'!B6</f>
        <v>0</v>
      </c>
      <c r="C15" s="32">
        <f>'8.4. Strukt. i dinamika ulaganj'!C6</f>
        <v>0</v>
      </c>
      <c r="D15" s="32"/>
      <c r="E15" s="32"/>
      <c r="F15" s="32"/>
      <c r="G15" s="32"/>
      <c r="H15" s="32"/>
      <c r="I15" s="32"/>
      <c r="J15" s="32"/>
      <c r="K15" s="32"/>
    </row>
    <row r="16" spans="1:11" ht="15" customHeight="1" thickBot="1" x14ac:dyDescent="0.3">
      <c r="A16" s="59" t="s">
        <v>97</v>
      </c>
      <c r="B16" s="32">
        <f>'8.4. Strukt. i dinamika ulaganj'!B13</f>
        <v>0</v>
      </c>
      <c r="C16" s="32">
        <f>'8.4. Strukt. i dinamika ulaganj'!C13</f>
        <v>0</v>
      </c>
      <c r="D16" s="32"/>
      <c r="E16" s="32"/>
      <c r="F16" s="32"/>
      <c r="G16" s="32"/>
      <c r="H16" s="32"/>
      <c r="I16" s="32"/>
      <c r="J16" s="32"/>
      <c r="K16" s="32"/>
    </row>
    <row r="17" spans="1:11" ht="15" customHeight="1" thickBot="1" x14ac:dyDescent="0.3">
      <c r="A17" s="65" t="s">
        <v>98</v>
      </c>
      <c r="B17" s="32">
        <f>'8.6. Bilans uspjeha'!B14</f>
        <v>0</v>
      </c>
      <c r="C17" s="32">
        <f>'8.6. Bilans uspjeha'!C14</f>
        <v>0</v>
      </c>
      <c r="D17" s="32">
        <f>'8.6. Bilans uspjeha'!D14</f>
        <v>0</v>
      </c>
      <c r="E17" s="32">
        <f>'8.6. Bilans uspjeha'!E14</f>
        <v>0</v>
      </c>
      <c r="F17" s="32">
        <f>'8.6. Bilans uspjeha'!F14</f>
        <v>0</v>
      </c>
      <c r="G17" s="32">
        <f>'8.6. Bilans uspjeha'!G14</f>
        <v>0</v>
      </c>
      <c r="H17" s="32">
        <f>'8.6. Bilans uspjeha'!H14</f>
        <v>0</v>
      </c>
      <c r="I17" s="32">
        <f>'8.6. Bilans uspjeha'!I14</f>
        <v>0</v>
      </c>
      <c r="J17" s="32">
        <f>'8.6. Bilans uspjeha'!J14</f>
        <v>0</v>
      </c>
      <c r="K17" s="32">
        <f>'8.6. Bilans uspjeha'!K14</f>
        <v>0</v>
      </c>
    </row>
    <row r="18" spans="1:11" ht="15" customHeight="1" thickBot="1" x14ac:dyDescent="0.3">
      <c r="A18" s="59" t="s">
        <v>99</v>
      </c>
      <c r="B18" s="32">
        <f>'4.4. Dinamika zaposlenih'!C14</f>
        <v>0</v>
      </c>
      <c r="C18" s="32">
        <f>'4.4. Dinamika zaposlenih'!D14</f>
        <v>0</v>
      </c>
      <c r="D18" s="32">
        <f>'4.4. Dinamika zaposlenih'!E14</f>
        <v>0</v>
      </c>
      <c r="E18" s="32">
        <f>'4.4. Dinamika zaposlenih'!F14</f>
        <v>0</v>
      </c>
      <c r="F18" s="32">
        <f>'4.4. Dinamika zaposlenih'!G14</f>
        <v>0</v>
      </c>
      <c r="G18" s="32">
        <f>'4.4. Dinamika zaposlenih'!H14</f>
        <v>0</v>
      </c>
      <c r="H18" s="32">
        <f>'4.4. Dinamika zaposlenih'!I14</f>
        <v>0</v>
      </c>
      <c r="I18" s="32">
        <f>'4.4. Dinamika zaposlenih'!J14</f>
        <v>0</v>
      </c>
      <c r="J18" s="32">
        <f>'4.4. Dinamika zaposlenih'!K14</f>
        <v>0</v>
      </c>
      <c r="K18" s="32">
        <f>'4.4. Dinamika zaposlenih'!L14</f>
        <v>0</v>
      </c>
    </row>
    <row r="19" spans="1:11" ht="15" customHeight="1" thickBot="1" x14ac:dyDescent="0.3">
      <c r="A19" s="59" t="s">
        <v>100</v>
      </c>
      <c r="B19" s="32">
        <f>'8.6. Bilans uspjeha'!B21</f>
        <v>0</v>
      </c>
      <c r="C19" s="32">
        <f ca="1">'8.6. Bilans uspjeha'!C21</f>
        <v>0</v>
      </c>
      <c r="D19" s="32">
        <f ca="1">'8.6. Bilans uspjeha'!D21</f>
        <v>0</v>
      </c>
      <c r="E19" s="32">
        <f ca="1">'8.6. Bilans uspjeha'!E21</f>
        <v>0</v>
      </c>
      <c r="F19" s="32">
        <f ca="1">'8.6. Bilans uspjeha'!F21</f>
        <v>0</v>
      </c>
      <c r="G19" s="32">
        <f ca="1">'8.6. Bilans uspjeha'!G21</f>
        <v>0</v>
      </c>
      <c r="H19" s="32">
        <f ca="1">'8.6. Bilans uspjeha'!H21</f>
        <v>0</v>
      </c>
      <c r="I19" s="32">
        <f ca="1">'8.6. Bilans uspjeha'!I21</f>
        <v>0</v>
      </c>
      <c r="J19" s="32">
        <f ca="1">'8.6. Bilans uspjeha'!J21</f>
        <v>0</v>
      </c>
      <c r="K19" s="32">
        <f ca="1">'8.6. Bilans uspjeha'!K21</f>
        <v>0</v>
      </c>
    </row>
    <row r="20" spans="1:11" ht="15.75" thickBot="1" x14ac:dyDescent="0.3">
      <c r="A20" s="23" t="s">
        <v>137</v>
      </c>
      <c r="B20" s="152">
        <f>B7-B13</f>
        <v>0</v>
      </c>
      <c r="C20" s="152">
        <f t="shared" ref="C20:K20" ca="1" si="3">C7-C13</f>
        <v>0</v>
      </c>
      <c r="D20" s="152">
        <f t="shared" ca="1" si="3"/>
        <v>0</v>
      </c>
      <c r="E20" s="152">
        <f t="shared" ca="1" si="3"/>
        <v>0</v>
      </c>
      <c r="F20" s="152">
        <f t="shared" ca="1" si="3"/>
        <v>0</v>
      </c>
      <c r="G20" s="152">
        <f t="shared" ca="1" si="3"/>
        <v>0</v>
      </c>
      <c r="H20" s="152">
        <f t="shared" ca="1" si="3"/>
        <v>0</v>
      </c>
      <c r="I20" s="152">
        <f t="shared" ca="1" si="3"/>
        <v>0</v>
      </c>
      <c r="J20" s="152">
        <f t="shared" ca="1" si="3"/>
        <v>0</v>
      </c>
      <c r="K20" s="152">
        <f t="shared" ca="1" si="3"/>
        <v>0</v>
      </c>
    </row>
    <row r="21" spans="1:11" ht="15.75" thickBot="1" x14ac:dyDescent="0.3">
      <c r="A21" s="23" t="s">
        <v>138</v>
      </c>
      <c r="B21" s="152">
        <f>B20</f>
        <v>0</v>
      </c>
      <c r="C21" s="152">
        <f ca="1">B21+C20</f>
        <v>0</v>
      </c>
      <c r="D21" s="152">
        <f t="shared" ref="D21:K21" ca="1" si="4">C21+D20</f>
        <v>0</v>
      </c>
      <c r="E21" s="152">
        <f t="shared" ca="1" si="4"/>
        <v>0</v>
      </c>
      <c r="F21" s="152">
        <f t="shared" ca="1" si="4"/>
        <v>0</v>
      </c>
      <c r="G21" s="152">
        <f t="shared" ca="1" si="4"/>
        <v>0</v>
      </c>
      <c r="H21" s="152">
        <f t="shared" ca="1" si="4"/>
        <v>0</v>
      </c>
      <c r="I21" s="152">
        <f t="shared" ca="1" si="4"/>
        <v>0</v>
      </c>
      <c r="J21" s="152">
        <f t="shared" ca="1" si="4"/>
        <v>0</v>
      </c>
      <c r="K21" s="152">
        <f t="shared" ca="1" si="4"/>
        <v>0</v>
      </c>
    </row>
    <row r="22" spans="1:11" ht="15.75" thickBot="1" x14ac:dyDescent="0.3">
      <c r="A22" s="58"/>
      <c r="B22" s="45"/>
      <c r="C22" s="45"/>
      <c r="D22" s="45"/>
      <c r="E22" s="45"/>
      <c r="F22" s="45"/>
      <c r="G22" s="45"/>
      <c r="H22" s="45"/>
      <c r="I22" s="45"/>
      <c r="J22" s="45"/>
      <c r="K22" s="45"/>
    </row>
    <row r="23" spans="1:11" ht="16.5" thickTop="1" thickBot="1" x14ac:dyDescent="0.3">
      <c r="A23" s="51" t="s">
        <v>202</v>
      </c>
      <c r="B23" s="61"/>
      <c r="C23" s="45"/>
      <c r="D23" s="45"/>
      <c r="E23" s="45"/>
      <c r="F23" s="45"/>
      <c r="G23" s="45"/>
      <c r="H23" s="45"/>
      <c r="I23" s="45"/>
      <c r="J23" s="45"/>
      <c r="K23" s="45"/>
    </row>
    <row r="24" spans="1:11" ht="15.75" thickBot="1" x14ac:dyDescent="0.3">
      <c r="A24" s="45"/>
      <c r="B24" s="45"/>
      <c r="C24" s="45"/>
      <c r="D24" s="45"/>
      <c r="E24" s="45"/>
      <c r="F24" s="45"/>
      <c r="G24" s="45"/>
      <c r="H24" s="45"/>
      <c r="I24" s="45"/>
      <c r="J24" s="45"/>
      <c r="K24" s="45"/>
    </row>
    <row r="25" spans="1:11" ht="15.75" thickBot="1" x14ac:dyDescent="0.3">
      <c r="A25" s="266" t="s">
        <v>15</v>
      </c>
      <c r="B25" s="267"/>
      <c r="C25" s="267"/>
      <c r="D25" s="267"/>
      <c r="E25" s="267"/>
      <c r="F25" s="267"/>
      <c r="G25" s="267"/>
      <c r="H25" s="267"/>
      <c r="I25" s="267"/>
      <c r="J25" s="294"/>
      <c r="K25" s="62"/>
    </row>
    <row r="26" spans="1:11" ht="15.75" thickBot="1" x14ac:dyDescent="0.3">
      <c r="A26" s="295" t="s">
        <v>256</v>
      </c>
      <c r="B26" s="296"/>
      <c r="C26" s="296"/>
      <c r="D26" s="296"/>
      <c r="E26" s="296"/>
      <c r="F26" s="296"/>
      <c r="G26" s="296"/>
      <c r="H26" s="296"/>
      <c r="I26" s="296"/>
      <c r="J26" s="297"/>
      <c r="K26" s="63"/>
    </row>
    <row r="27" spans="1:11" ht="15" customHeight="1" thickBot="1" x14ac:dyDescent="0.3">
      <c r="A27" s="263" t="s">
        <v>285</v>
      </c>
      <c r="B27" s="264"/>
      <c r="C27" s="264"/>
      <c r="D27" s="264"/>
      <c r="E27" s="264"/>
      <c r="F27" s="264"/>
      <c r="G27" s="264"/>
      <c r="H27" s="264"/>
      <c r="I27" s="264"/>
      <c r="J27" s="298"/>
      <c r="K27" s="64"/>
    </row>
  </sheetData>
  <mergeCells count="5">
    <mergeCell ref="A5:A6"/>
    <mergeCell ref="A25:J25"/>
    <mergeCell ref="A26:J26"/>
    <mergeCell ref="A27:J27"/>
    <mergeCell ref="B5:K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K17"/>
  <sheetViews>
    <sheetView topLeftCell="A5" workbookViewId="0">
      <selection activeCell="I18" sqref="I18"/>
    </sheetView>
  </sheetViews>
  <sheetFormatPr defaultColWidth="9.140625" defaultRowHeight="15" x14ac:dyDescent="0.25"/>
  <cols>
    <col min="1" max="1" width="28.85546875" style="57" customWidth="1"/>
    <col min="2" max="2" width="16" style="57" bestFit="1" customWidth="1"/>
    <col min="3" max="11" width="13.7109375" style="57" bestFit="1" customWidth="1"/>
    <col min="12" max="16384" width="9.140625" style="57"/>
  </cols>
  <sheetData>
    <row r="3" spans="1:11" x14ac:dyDescent="0.25">
      <c r="A3" s="262" t="s">
        <v>305</v>
      </c>
      <c r="B3" s="262"/>
      <c r="C3" s="262"/>
      <c r="D3" s="262"/>
      <c r="E3" s="52"/>
      <c r="F3" s="53"/>
      <c r="G3" s="53"/>
      <c r="H3" s="45"/>
      <c r="I3" s="45"/>
      <c r="J3" s="45"/>
      <c r="K3" s="45"/>
    </row>
    <row r="4" spans="1:11" ht="15.75" thickBot="1" x14ac:dyDescent="0.3">
      <c r="A4" s="58"/>
      <c r="B4" s="58"/>
      <c r="C4" s="58"/>
      <c r="D4" s="58"/>
      <c r="E4" s="45"/>
      <c r="F4" s="45"/>
      <c r="G4" s="45"/>
      <c r="H4" s="45"/>
      <c r="I4" s="45"/>
      <c r="J4" s="45"/>
      <c r="K4" s="45"/>
    </row>
    <row r="5" spans="1:11" ht="16.5" thickTop="1" thickBot="1" x14ac:dyDescent="0.3">
      <c r="A5" s="24" t="s">
        <v>139</v>
      </c>
      <c r="B5" s="56">
        <v>0.06</v>
      </c>
      <c r="C5" s="58"/>
      <c r="D5" s="58"/>
      <c r="E5" s="45"/>
      <c r="F5" s="45"/>
      <c r="G5" s="45"/>
      <c r="H5" s="45"/>
      <c r="I5" s="45"/>
      <c r="J5" s="45"/>
      <c r="K5" s="45"/>
    </row>
    <row r="6" spans="1:11" x14ac:dyDescent="0.25">
      <c r="A6" s="45"/>
      <c r="B6" s="45"/>
      <c r="C6" s="45"/>
      <c r="D6" s="45"/>
      <c r="E6" s="45"/>
      <c r="F6" s="45"/>
      <c r="G6" s="45"/>
      <c r="H6" s="45"/>
      <c r="I6" s="45"/>
      <c r="J6" s="45"/>
      <c r="K6" s="45"/>
    </row>
    <row r="7" spans="1:11" x14ac:dyDescent="0.25">
      <c r="A7" s="40"/>
      <c r="B7" s="290" t="s">
        <v>218</v>
      </c>
      <c r="C7" s="301"/>
      <c r="D7" s="301"/>
      <c r="E7" s="301"/>
      <c r="F7" s="301"/>
      <c r="G7" s="16"/>
      <c r="H7" s="16"/>
      <c r="I7" s="16"/>
      <c r="J7" s="16"/>
      <c r="K7" s="27"/>
    </row>
    <row r="8" spans="1:11" ht="15.75" thickBot="1" x14ac:dyDescent="0.3">
      <c r="A8" s="40"/>
      <c r="B8" s="15">
        <f>'9.2. Ekonomski tok'!B6</f>
        <v>2020</v>
      </c>
      <c r="C8" s="15">
        <f>'9.2. Ekonomski tok'!C6</f>
        <v>2021</v>
      </c>
      <c r="D8" s="15">
        <f>'9.2. Ekonomski tok'!D6</f>
        <v>2022</v>
      </c>
      <c r="E8" s="15">
        <f>'9.2. Ekonomski tok'!E6</f>
        <v>2023</v>
      </c>
      <c r="F8" s="15">
        <f>'9.2. Ekonomski tok'!F6</f>
        <v>2024</v>
      </c>
      <c r="G8" s="15">
        <f>'9.2. Ekonomski tok'!G6</f>
        <v>2025</v>
      </c>
      <c r="H8" s="15">
        <f>'9.2. Ekonomski tok'!H6</f>
        <v>2026</v>
      </c>
      <c r="I8" s="15">
        <f>'9.2. Ekonomski tok'!I6</f>
        <v>2027</v>
      </c>
      <c r="J8" s="15">
        <f>'9.2. Ekonomski tok'!J6</f>
        <v>2028</v>
      </c>
      <c r="K8" s="15">
        <f>'9.2. Ekonomski tok'!K6</f>
        <v>2029</v>
      </c>
    </row>
    <row r="9" spans="1:11" ht="15.75" thickBot="1" x14ac:dyDescent="0.3">
      <c r="A9" s="175" t="s">
        <v>140</v>
      </c>
      <c r="B9" s="32">
        <v>282893.84999999998</v>
      </c>
      <c r="C9" s="32">
        <v>427317.76799999957</v>
      </c>
      <c r="D9" s="32">
        <v>446662.03004999994</v>
      </c>
      <c r="E9" s="32">
        <v>464996.52591749944</v>
      </c>
      <c r="F9" s="32">
        <v>482073.06936487457</v>
      </c>
      <c r="G9" s="32">
        <v>497611.29504976829</v>
      </c>
      <c r="H9" s="32">
        <v>511295.07259057171</v>
      </c>
      <c r="I9" s="32">
        <v>522768.54363724665</v>
      </c>
      <c r="J9" s="32">
        <v>531631.74332797038</v>
      </c>
      <c r="K9" s="32">
        <v>537435.76360411523</v>
      </c>
    </row>
    <row r="10" spans="1:11" ht="15.75" thickBot="1" x14ac:dyDescent="0.3">
      <c r="A10" s="169" t="s">
        <v>141</v>
      </c>
      <c r="B10" s="32">
        <v>1</v>
      </c>
      <c r="C10" s="32">
        <f>B10/(1+$B$5)</f>
        <v>0.94339622641509424</v>
      </c>
      <c r="D10" s="32">
        <f t="shared" ref="D10:K10" si="0">C10/(1+$B$5)</f>
        <v>0.88999644001423983</v>
      </c>
      <c r="E10" s="32">
        <f t="shared" si="0"/>
        <v>0.83961928303230171</v>
      </c>
      <c r="F10" s="32">
        <f t="shared" si="0"/>
        <v>0.79209366323802044</v>
      </c>
      <c r="G10" s="32">
        <f t="shared" si="0"/>
        <v>0.747258172866057</v>
      </c>
      <c r="H10" s="32">
        <f t="shared" si="0"/>
        <v>0.70496054043967638</v>
      </c>
      <c r="I10" s="32">
        <f t="shared" si="0"/>
        <v>0.66505711362233622</v>
      </c>
      <c r="J10" s="32">
        <f t="shared" si="0"/>
        <v>0.62741237134182659</v>
      </c>
      <c r="K10" s="32">
        <f t="shared" si="0"/>
        <v>0.59189846353002507</v>
      </c>
    </row>
    <row r="11" spans="1:11" ht="15.75" thickBot="1" x14ac:dyDescent="0.3">
      <c r="A11" s="23" t="s">
        <v>142</v>
      </c>
      <c r="B11" s="54">
        <f>B10*B9</f>
        <v>282893.84999999998</v>
      </c>
      <c r="C11" s="54">
        <f t="shared" ref="C11:K11" si="1">C10*C9</f>
        <v>403129.9698113203</v>
      </c>
      <c r="D11" s="54">
        <f t="shared" si="1"/>
        <v>397527.61663403339</v>
      </c>
      <c r="E11" s="54">
        <f t="shared" si="1"/>
        <v>390420.04970336199</v>
      </c>
      <c r="F11" s="54">
        <f t="shared" si="1"/>
        <v>381847.0234616198</v>
      </c>
      <c r="G11" s="54">
        <f t="shared" si="1"/>
        <v>371844.10713640222</v>
      </c>
      <c r="H11" s="54">
        <f t="shared" si="1"/>
        <v>360442.85069759301</v>
      </c>
      <c r="I11" s="54">
        <f t="shared" si="1"/>
        <v>347670.93872393959</v>
      </c>
      <c r="J11" s="54">
        <f t="shared" si="1"/>
        <v>333552.33276199119</v>
      </c>
      <c r="K11" s="54">
        <f t="shared" si="1"/>
        <v>318107.40272336156</v>
      </c>
    </row>
    <row r="12" spans="1:11" ht="15.75" thickBot="1" x14ac:dyDescent="0.3">
      <c r="A12" s="58"/>
      <c r="B12" s="45"/>
      <c r="C12" s="45"/>
      <c r="D12" s="45"/>
      <c r="E12" s="45"/>
      <c r="F12" s="45"/>
      <c r="G12" s="45"/>
      <c r="H12" s="45"/>
      <c r="I12" s="45"/>
      <c r="J12" s="45"/>
      <c r="K12" s="45"/>
    </row>
    <row r="13" spans="1:11" ht="16.5" thickTop="1" thickBot="1" x14ac:dyDescent="0.3">
      <c r="A13" s="24" t="s">
        <v>184</v>
      </c>
      <c r="B13" s="55">
        <f>SUM(B11:K11)</f>
        <v>3587436.141653623</v>
      </c>
      <c r="C13" s="45"/>
      <c r="D13" s="45"/>
      <c r="E13" s="45"/>
      <c r="F13" s="45"/>
      <c r="G13" s="45"/>
      <c r="H13" s="45"/>
      <c r="I13" s="45"/>
      <c r="J13" s="45"/>
      <c r="K13" s="45"/>
    </row>
    <row r="14" spans="1:11" ht="16.5" thickTop="1" thickBot="1" x14ac:dyDescent="0.3">
      <c r="A14" s="25" t="s">
        <v>143</v>
      </c>
      <c r="B14" s="56" t="e">
        <f>+IRR(B11:K11)</f>
        <v>#NUM!</v>
      </c>
      <c r="C14" s="45"/>
      <c r="D14" s="45"/>
      <c r="E14" s="45"/>
      <c r="F14" s="45"/>
      <c r="G14" s="45"/>
      <c r="H14" s="45"/>
      <c r="I14" s="45"/>
      <c r="J14" s="45"/>
      <c r="K14" s="45"/>
    </row>
    <row r="15" spans="1:11" ht="15.75" thickBot="1" x14ac:dyDescent="0.3"/>
    <row r="16" spans="1:11" ht="15.75" thickBot="1" x14ac:dyDescent="0.3">
      <c r="A16" s="266" t="s">
        <v>15</v>
      </c>
      <c r="B16" s="267"/>
      <c r="C16" s="267"/>
      <c r="D16" s="267"/>
      <c r="E16" s="267"/>
      <c r="F16" s="267"/>
      <c r="G16" s="267"/>
      <c r="H16" s="267"/>
      <c r="I16" s="267"/>
      <c r="J16" s="268"/>
      <c r="K16" s="45"/>
    </row>
    <row r="17" spans="1:11" ht="15.75" thickBot="1" x14ac:dyDescent="0.3">
      <c r="A17" s="295" t="s">
        <v>306</v>
      </c>
      <c r="B17" s="296"/>
      <c r="C17" s="296"/>
      <c r="D17" s="296"/>
      <c r="E17" s="296"/>
      <c r="F17" s="296"/>
      <c r="G17" s="296"/>
      <c r="H17" s="296"/>
      <c r="I17" s="296"/>
      <c r="J17" s="392"/>
      <c r="K17" s="45"/>
    </row>
  </sheetData>
  <mergeCells count="4">
    <mergeCell ref="A3:D3"/>
    <mergeCell ref="A16:J16"/>
    <mergeCell ref="A17:J17"/>
    <mergeCell ref="B7: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zoomScale="166" zoomScaleNormal="166" workbookViewId="0">
      <selection activeCell="A6" sqref="A6:G6"/>
    </sheetView>
  </sheetViews>
  <sheetFormatPr defaultRowHeight="15" x14ac:dyDescent="0.25"/>
  <cols>
    <col min="7" max="7" width="6.42578125" customWidth="1"/>
    <col min="8" max="8" width="109.28515625" customWidth="1"/>
  </cols>
  <sheetData>
    <row r="1" spans="1:7" x14ac:dyDescent="0.25">
      <c r="A1" s="226" t="s">
        <v>14</v>
      </c>
      <c r="B1" s="226"/>
      <c r="C1" s="9"/>
      <c r="D1" s="9"/>
      <c r="E1" s="9"/>
      <c r="F1" s="9"/>
      <c r="G1" s="9"/>
    </row>
    <row r="2" spans="1:7" ht="15.75" customHeight="1" thickBot="1" x14ac:dyDescent="0.3">
      <c r="A2" s="10"/>
      <c r="B2" s="10"/>
      <c r="C2" s="9"/>
      <c r="D2" s="9"/>
      <c r="E2" s="9"/>
      <c r="F2" s="9"/>
      <c r="G2" s="9"/>
    </row>
    <row r="3" spans="1:7" ht="15.75" thickBot="1" x14ac:dyDescent="0.3">
      <c r="A3" s="230"/>
      <c r="B3" s="231"/>
      <c r="C3" s="231"/>
      <c r="D3" s="231"/>
      <c r="E3" s="231"/>
      <c r="F3" s="231"/>
      <c r="G3" s="232"/>
    </row>
    <row r="4" spans="1:7" ht="52.5" customHeight="1" thickBot="1" x14ac:dyDescent="0.3">
      <c r="A4" s="227" t="s">
        <v>207</v>
      </c>
      <c r="B4" s="228"/>
      <c r="C4" s="228"/>
      <c r="D4" s="228"/>
      <c r="E4" s="228"/>
      <c r="F4" s="228"/>
      <c r="G4" s="229"/>
    </row>
    <row r="5" spans="1:7" ht="15.75" thickBot="1" x14ac:dyDescent="0.3">
      <c r="A5" s="230"/>
      <c r="B5" s="231"/>
      <c r="C5" s="231"/>
      <c r="D5" s="231"/>
      <c r="E5" s="231"/>
      <c r="F5" s="231"/>
      <c r="G5" s="232"/>
    </row>
    <row r="6" spans="1:7" ht="78.75" customHeight="1" thickBot="1" x14ac:dyDescent="0.3">
      <c r="A6" s="227" t="s">
        <v>245</v>
      </c>
      <c r="B6" s="228"/>
      <c r="C6" s="228"/>
      <c r="D6" s="228"/>
      <c r="E6" s="228"/>
      <c r="F6" s="228"/>
      <c r="G6" s="229"/>
    </row>
    <row r="7" spans="1:7" ht="15.75" thickBot="1" x14ac:dyDescent="0.3">
      <c r="A7" s="230"/>
      <c r="B7" s="231"/>
      <c r="C7" s="231"/>
      <c r="D7" s="231"/>
      <c r="E7" s="231"/>
      <c r="F7" s="231"/>
      <c r="G7" s="232"/>
    </row>
    <row r="8" spans="1:7" ht="37.5" customHeight="1" thickBot="1" x14ac:dyDescent="0.3">
      <c r="A8" s="227" t="s">
        <v>208</v>
      </c>
      <c r="B8" s="228"/>
      <c r="C8" s="228"/>
      <c r="D8" s="228"/>
      <c r="E8" s="228"/>
      <c r="F8" s="228"/>
      <c r="G8" s="229"/>
    </row>
    <row r="9" spans="1:7" ht="15.75" thickBot="1" x14ac:dyDescent="0.3">
      <c r="A9" s="230"/>
      <c r="B9" s="231"/>
      <c r="C9" s="231"/>
      <c r="D9" s="231"/>
      <c r="E9" s="231"/>
      <c r="F9" s="231"/>
      <c r="G9" s="232"/>
    </row>
    <row r="10" spans="1:7" ht="37.5" customHeight="1" thickBot="1" x14ac:dyDescent="0.3">
      <c r="A10" s="227" t="s">
        <v>258</v>
      </c>
      <c r="B10" s="228"/>
      <c r="C10" s="228"/>
      <c r="D10" s="228"/>
      <c r="E10" s="228"/>
      <c r="F10" s="228"/>
      <c r="G10" s="229"/>
    </row>
    <row r="11" spans="1:7" ht="15.75" thickBot="1" x14ac:dyDescent="0.3">
      <c r="A11" s="230"/>
      <c r="B11" s="231"/>
      <c r="C11" s="231"/>
      <c r="D11" s="231"/>
      <c r="E11" s="231"/>
      <c r="F11" s="231"/>
      <c r="G11" s="232"/>
    </row>
    <row r="12" spans="1:7" ht="71.25" customHeight="1" thickBot="1" x14ac:dyDescent="0.3">
      <c r="A12" s="227" t="s">
        <v>259</v>
      </c>
      <c r="B12" s="228"/>
      <c r="C12" s="228"/>
      <c r="D12" s="228"/>
      <c r="E12" s="228"/>
      <c r="F12" s="228"/>
      <c r="G12" s="229"/>
    </row>
    <row r="13" spans="1:7" ht="15.75" thickBot="1" x14ac:dyDescent="0.3">
      <c r="A13" s="230"/>
      <c r="B13" s="231"/>
      <c r="C13" s="231"/>
      <c r="D13" s="231"/>
      <c r="E13" s="231"/>
      <c r="F13" s="231"/>
      <c r="G13" s="232"/>
    </row>
    <row r="14" spans="1:7" ht="78.75" customHeight="1" thickBot="1" x14ac:dyDescent="0.3">
      <c r="A14" s="227" t="s">
        <v>260</v>
      </c>
      <c r="B14" s="228"/>
      <c r="C14" s="228"/>
      <c r="D14" s="228"/>
      <c r="E14" s="228"/>
      <c r="F14" s="228"/>
      <c r="G14" s="229"/>
    </row>
    <row r="15" spans="1:7" ht="15.75" thickBot="1" x14ac:dyDescent="0.3">
      <c r="A15" s="230"/>
      <c r="B15" s="231"/>
      <c r="C15" s="231"/>
      <c r="D15" s="231"/>
      <c r="E15" s="231"/>
      <c r="F15" s="231"/>
      <c r="G15" s="232"/>
    </row>
    <row r="16" spans="1:7" ht="87" customHeight="1" thickBot="1" x14ac:dyDescent="0.3">
      <c r="A16" s="227" t="s">
        <v>287</v>
      </c>
      <c r="B16" s="228"/>
      <c r="C16" s="228"/>
      <c r="D16" s="228"/>
      <c r="E16" s="228"/>
      <c r="F16" s="228"/>
      <c r="G16" s="229"/>
    </row>
    <row r="17" spans="1:7" ht="15.75" thickBot="1" x14ac:dyDescent="0.3">
      <c r="A17" s="230"/>
      <c r="B17" s="231"/>
      <c r="C17" s="231"/>
      <c r="D17" s="231"/>
      <c r="E17" s="231"/>
      <c r="F17" s="231"/>
      <c r="G17" s="232"/>
    </row>
    <row r="18" spans="1:7" ht="86.25" customHeight="1" thickBot="1" x14ac:dyDescent="0.3">
      <c r="A18" s="227" t="s">
        <v>261</v>
      </c>
      <c r="B18" s="228"/>
      <c r="C18" s="228"/>
      <c r="D18" s="228"/>
      <c r="E18" s="228"/>
      <c r="F18" s="228"/>
      <c r="G18" s="229"/>
    </row>
    <row r="19" spans="1:7" ht="86.25" customHeight="1" x14ac:dyDescent="0.25"/>
  </sheetData>
  <mergeCells count="17">
    <mergeCell ref="A17:G17"/>
    <mergeCell ref="A18:G18"/>
    <mergeCell ref="A15:G15"/>
    <mergeCell ref="A16:G16"/>
    <mergeCell ref="A13:G13"/>
    <mergeCell ref="A1:B1"/>
    <mergeCell ref="A12:G12"/>
    <mergeCell ref="A14:G14"/>
    <mergeCell ref="A4:G4"/>
    <mergeCell ref="A6:G6"/>
    <mergeCell ref="A8:G8"/>
    <mergeCell ref="A10:G10"/>
    <mergeCell ref="A3:G3"/>
    <mergeCell ref="A5:G5"/>
    <mergeCell ref="A7:G7"/>
    <mergeCell ref="A11:G11"/>
    <mergeCell ref="A9:G9"/>
  </mergeCells>
  <pageMargins left="0.7" right="0.7" top="0.75" bottom="0.75" header="0.3" footer="0.3"/>
  <pageSetup paperSize="9" orientation="portrait"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B9"/>
  <sheetViews>
    <sheetView tabSelected="1" workbookViewId="0">
      <selection activeCell="A3" sqref="A3"/>
    </sheetView>
  </sheetViews>
  <sheetFormatPr defaultColWidth="9.140625" defaultRowHeight="15" x14ac:dyDescent="0.25"/>
  <cols>
    <col min="1" max="1" width="52.85546875" style="46" customWidth="1"/>
    <col min="2" max="2" width="41.140625" style="46" customWidth="1"/>
    <col min="3" max="16384" width="9.140625" style="46"/>
  </cols>
  <sheetData>
    <row r="3" spans="1:2" x14ac:dyDescent="0.25">
      <c r="A3" s="44" t="s">
        <v>307</v>
      </c>
      <c r="B3" s="45"/>
    </row>
    <row r="4" spans="1:2" ht="15.75" thickBot="1" x14ac:dyDescent="0.3">
      <c r="A4" s="47"/>
      <c r="B4" s="45"/>
    </row>
    <row r="5" spans="1:2" ht="16.5" thickTop="1" thickBot="1" x14ac:dyDescent="0.3">
      <c r="A5" s="24" t="s">
        <v>144</v>
      </c>
      <c r="B5" s="48"/>
    </row>
    <row r="6" spans="1:2" ht="16.5" thickTop="1" thickBot="1" x14ac:dyDescent="0.3">
      <c r="A6" s="25" t="s">
        <v>196</v>
      </c>
      <c r="B6" s="49"/>
    </row>
    <row r="7" spans="1:2" ht="16.5" thickTop="1" thickBot="1" x14ac:dyDescent="0.3">
      <c r="A7" s="25" t="s">
        <v>197</v>
      </c>
      <c r="B7" s="50">
        <f>'8.5. Izvori finansiranja'!D12</f>
        <v>0</v>
      </c>
    </row>
    <row r="8" spans="1:2" ht="15" customHeight="1" thickTop="1" thickBot="1" x14ac:dyDescent="0.3">
      <c r="A8" s="26" t="s">
        <v>231</v>
      </c>
      <c r="B8" s="50">
        <f>'8.4. Strukt. i dinamika ulaganj'!D29</f>
        <v>0</v>
      </c>
    </row>
    <row r="9" spans="1:2" ht="16.5" thickTop="1" thickBot="1" x14ac:dyDescent="0.3">
      <c r="A9" s="25" t="s">
        <v>254</v>
      </c>
      <c r="B9" s="50">
        <f>'8.4. Strukt. i dinamika ulaganj'!B35</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D34"/>
  <sheetViews>
    <sheetView showGridLines="0" topLeftCell="A10" zoomScaleNormal="100" workbookViewId="0">
      <selection activeCell="A18" sqref="A18:A19"/>
    </sheetView>
  </sheetViews>
  <sheetFormatPr defaultRowHeight="15" x14ac:dyDescent="0.25"/>
  <cols>
    <col min="1" max="1" width="40.28515625" customWidth="1"/>
    <col min="2" max="2" width="47.7109375" customWidth="1"/>
  </cols>
  <sheetData>
    <row r="3" spans="1:3" ht="15" customHeight="1" x14ac:dyDescent="0.25">
      <c r="A3" s="5" t="s">
        <v>243</v>
      </c>
      <c r="B3" s="9"/>
    </row>
    <row r="4" spans="1:3" ht="15" customHeight="1" x14ac:dyDescent="0.25">
      <c r="A4" s="9"/>
      <c r="B4" s="9"/>
    </row>
    <row r="5" spans="1:3" ht="15" customHeight="1" x14ac:dyDescent="0.25">
      <c r="A5" s="249" t="s">
        <v>148</v>
      </c>
      <c r="B5" s="250"/>
      <c r="C5" s="250"/>
    </row>
    <row r="6" spans="1:3" ht="15" customHeight="1" x14ac:dyDescent="0.25">
      <c r="A6" s="251"/>
      <c r="B6" s="252"/>
      <c r="C6" s="253"/>
    </row>
    <row r="7" spans="1:3" ht="15" customHeight="1" x14ac:dyDescent="0.25">
      <c r="A7" s="28" t="s">
        <v>214</v>
      </c>
      <c r="B7" s="237"/>
      <c r="C7" s="239"/>
    </row>
    <row r="8" spans="1:3" ht="30" x14ac:dyDescent="0.25">
      <c r="A8" s="29" t="s">
        <v>262</v>
      </c>
      <c r="B8" s="254"/>
      <c r="C8" s="255"/>
    </row>
    <row r="9" spans="1:3" ht="15" customHeight="1" x14ac:dyDescent="0.25">
      <c r="A9" s="28" t="s">
        <v>198</v>
      </c>
      <c r="B9" s="237"/>
      <c r="C9" s="239"/>
    </row>
    <row r="10" spans="1:3" ht="18" customHeight="1" x14ac:dyDescent="0.25">
      <c r="A10" s="28" t="s">
        <v>149</v>
      </c>
      <c r="B10" s="237"/>
      <c r="C10" s="239"/>
    </row>
    <row r="11" spans="1:3" ht="15" customHeight="1" x14ac:dyDescent="0.25">
      <c r="A11" s="28" t="s">
        <v>150</v>
      </c>
      <c r="B11" s="237"/>
      <c r="C11" s="239"/>
    </row>
    <row r="12" spans="1:3" ht="15" customHeight="1" x14ac:dyDescent="0.25">
      <c r="A12" s="28" t="s">
        <v>151</v>
      </c>
      <c r="B12" s="237"/>
      <c r="C12" s="239"/>
    </row>
    <row r="13" spans="1:3" ht="15" customHeight="1" x14ac:dyDescent="0.25">
      <c r="A13" s="28" t="s">
        <v>152</v>
      </c>
      <c r="B13" s="237"/>
      <c r="C13" s="239"/>
    </row>
    <row r="14" spans="1:3" ht="15" customHeight="1" x14ac:dyDescent="0.25">
      <c r="A14" s="30" t="s">
        <v>153</v>
      </c>
      <c r="B14" s="256"/>
      <c r="C14" s="257"/>
    </row>
    <row r="15" spans="1:3" ht="60" customHeight="1" x14ac:dyDescent="0.25">
      <c r="A15" s="233" t="s">
        <v>199</v>
      </c>
      <c r="B15" s="33" t="s">
        <v>154</v>
      </c>
      <c r="C15" s="31"/>
    </row>
    <row r="16" spans="1:3" ht="15" customHeight="1" x14ac:dyDescent="0.25">
      <c r="A16" s="258"/>
      <c r="B16" s="33" t="s">
        <v>173</v>
      </c>
      <c r="C16" s="31"/>
    </row>
    <row r="17" spans="1:4" ht="30" customHeight="1" x14ac:dyDescent="0.25">
      <c r="A17" s="259"/>
      <c r="B17" s="33" t="s">
        <v>155</v>
      </c>
      <c r="C17" s="31"/>
    </row>
    <row r="18" spans="1:4" s="41" customFormat="1" ht="30" customHeight="1" x14ac:dyDescent="0.25">
      <c r="A18" s="233" t="s">
        <v>288</v>
      </c>
      <c r="B18" s="42" t="s">
        <v>234</v>
      </c>
      <c r="C18" s="31"/>
    </row>
    <row r="19" spans="1:4" s="41" customFormat="1" ht="30" customHeight="1" x14ac:dyDescent="0.25">
      <c r="A19" s="234"/>
      <c r="B19" s="42" t="s">
        <v>263</v>
      </c>
      <c r="C19" s="31"/>
    </row>
    <row r="20" spans="1:4" s="37" customFormat="1" ht="30" customHeight="1" x14ac:dyDescent="0.25">
      <c r="A20" s="38" t="s">
        <v>215</v>
      </c>
      <c r="B20" s="247" t="s">
        <v>217</v>
      </c>
      <c r="C20" s="248"/>
    </row>
    <row r="21" spans="1:4" s="37" customFormat="1" ht="30" customHeight="1" x14ac:dyDescent="0.25">
      <c r="A21" s="38" t="s">
        <v>264</v>
      </c>
      <c r="B21" s="247" t="s">
        <v>216</v>
      </c>
      <c r="C21" s="248"/>
    </row>
    <row r="22" spans="1:4" ht="15" customHeight="1" x14ac:dyDescent="0.25">
      <c r="A22" s="29" t="s">
        <v>156</v>
      </c>
      <c r="B22" s="235"/>
      <c r="C22" s="235"/>
      <c r="D22" s="1"/>
    </row>
    <row r="23" spans="1:4" ht="45" customHeight="1" x14ac:dyDescent="0.25">
      <c r="A23" s="28" t="s">
        <v>265</v>
      </c>
      <c r="B23" s="260"/>
      <c r="C23" s="261"/>
      <c r="D23" s="1"/>
    </row>
    <row r="24" spans="1:4" ht="15" customHeight="1" x14ac:dyDescent="0.25">
      <c r="A24" s="28" t="s">
        <v>157</v>
      </c>
      <c r="B24" s="235"/>
      <c r="C24" s="235"/>
      <c r="D24" s="1"/>
    </row>
    <row r="25" spans="1:4" ht="15" customHeight="1" x14ac:dyDescent="0.25">
      <c r="A25" s="237"/>
      <c r="B25" s="238"/>
      <c r="C25" s="239"/>
      <c r="D25" s="1"/>
    </row>
    <row r="26" spans="1:4" ht="15" customHeight="1" x14ac:dyDescent="0.25">
      <c r="A26" s="240" t="s">
        <v>158</v>
      </c>
      <c r="B26" s="241"/>
      <c r="C26" s="241"/>
      <c r="D26" s="1"/>
    </row>
    <row r="27" spans="1:4" ht="15" customHeight="1" x14ac:dyDescent="0.25">
      <c r="A27" s="242"/>
      <c r="B27" s="242"/>
      <c r="C27" s="242"/>
      <c r="D27" s="1"/>
    </row>
    <row r="28" spans="1:4" ht="15.75" x14ac:dyDescent="0.25">
      <c r="A28" s="28" t="s">
        <v>159</v>
      </c>
      <c r="B28" s="243"/>
      <c r="C28" s="243"/>
      <c r="D28" s="1"/>
    </row>
    <row r="29" spans="1:4" ht="15.75" x14ac:dyDescent="0.25">
      <c r="A29" s="28" t="s">
        <v>160</v>
      </c>
      <c r="B29" s="243"/>
      <c r="C29" s="243"/>
      <c r="D29" s="1"/>
    </row>
    <row r="30" spans="1:4" ht="16.5" thickBot="1" x14ac:dyDescent="0.3">
      <c r="A30" s="39" t="s">
        <v>161</v>
      </c>
      <c r="B30" s="236"/>
      <c r="C30" s="236"/>
      <c r="D30" s="1"/>
    </row>
    <row r="31" spans="1:4" ht="16.5" thickBot="1" x14ac:dyDescent="0.3">
      <c r="A31" s="244" t="s">
        <v>16</v>
      </c>
      <c r="B31" s="245"/>
      <c r="C31" s="246"/>
      <c r="D31" s="1"/>
    </row>
    <row r="32" spans="1:4" ht="15.75" x14ac:dyDescent="0.25">
      <c r="D32" s="1"/>
    </row>
    <row r="33" spans="4:4" ht="15.75" x14ac:dyDescent="0.25">
      <c r="D33" s="1"/>
    </row>
    <row r="34" spans="4:4" ht="15.75" x14ac:dyDescent="0.25">
      <c r="D34" s="2"/>
    </row>
  </sheetData>
  <mergeCells count="24">
    <mergeCell ref="A31:C31"/>
    <mergeCell ref="B20:C20"/>
    <mergeCell ref="B21:C21"/>
    <mergeCell ref="A5:C5"/>
    <mergeCell ref="A6:C6"/>
    <mergeCell ref="B7:C7"/>
    <mergeCell ref="B8:C8"/>
    <mergeCell ref="B9:C9"/>
    <mergeCell ref="B10:C10"/>
    <mergeCell ref="B11:C11"/>
    <mergeCell ref="B12:C12"/>
    <mergeCell ref="B13:C13"/>
    <mergeCell ref="B14:C14"/>
    <mergeCell ref="B22:C22"/>
    <mergeCell ref="A15:A17"/>
    <mergeCell ref="B23:C23"/>
    <mergeCell ref="A18:A19"/>
    <mergeCell ref="B24:C24"/>
    <mergeCell ref="B30:C30"/>
    <mergeCell ref="A25:C25"/>
    <mergeCell ref="A26:C26"/>
    <mergeCell ref="A27:C27"/>
    <mergeCell ref="B28:C28"/>
    <mergeCell ref="B29:C29"/>
  </mergeCell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8"/>
  <sheetViews>
    <sheetView topLeftCell="A16" zoomScale="95" zoomScaleNormal="95" workbookViewId="0">
      <selection activeCell="A18" sqref="A18"/>
    </sheetView>
  </sheetViews>
  <sheetFormatPr defaultColWidth="9.140625" defaultRowHeight="15" x14ac:dyDescent="0.25"/>
  <cols>
    <col min="1" max="1" width="27" style="57" customWidth="1"/>
    <col min="2" max="2" width="16.7109375" style="57" customWidth="1"/>
    <col min="3" max="3" width="19.5703125" style="57" bestFit="1" customWidth="1"/>
    <col min="4" max="13" width="14.7109375" style="57" customWidth="1"/>
    <col min="14" max="16384" width="9.140625" style="57"/>
  </cols>
  <sheetData>
    <row r="2" spans="1:13" x14ac:dyDescent="0.25">
      <c r="A2" s="262" t="s">
        <v>17</v>
      </c>
      <c r="B2" s="262"/>
      <c r="C2" s="45"/>
      <c r="D2" s="45"/>
      <c r="E2" s="45"/>
      <c r="F2" s="45"/>
      <c r="G2" s="45"/>
      <c r="H2" s="45"/>
      <c r="I2" s="45"/>
      <c r="J2" s="45"/>
      <c r="K2" s="45"/>
      <c r="L2" s="45"/>
      <c r="M2" s="45"/>
    </row>
    <row r="3" spans="1:13" ht="15.75" thickBot="1" x14ac:dyDescent="0.3">
      <c r="A3" s="190" t="s">
        <v>205</v>
      </c>
      <c r="B3" s="190"/>
      <c r="C3" s="45"/>
      <c r="D3" s="45"/>
      <c r="E3" s="45"/>
      <c r="F3" s="45"/>
      <c r="G3" s="45"/>
      <c r="H3" s="45"/>
      <c r="I3" s="45"/>
      <c r="J3" s="45"/>
      <c r="K3" s="45"/>
      <c r="L3" s="45"/>
      <c r="M3" s="45"/>
    </row>
    <row r="4" spans="1:13" ht="18.75" customHeight="1" thickBot="1" x14ac:dyDescent="0.3">
      <c r="A4" s="272" t="s">
        <v>18</v>
      </c>
      <c r="B4" s="274" t="s">
        <v>188</v>
      </c>
      <c r="C4" s="43" t="s">
        <v>19</v>
      </c>
      <c r="D4" s="269" t="s">
        <v>266</v>
      </c>
      <c r="E4" s="270"/>
      <c r="F4" s="270"/>
      <c r="G4" s="270"/>
      <c r="H4" s="270"/>
      <c r="I4" s="270"/>
      <c r="J4" s="270"/>
      <c r="K4" s="270"/>
      <c r="L4" s="270"/>
      <c r="M4" s="271"/>
    </row>
    <row r="5" spans="1:13" ht="18.75" customHeight="1" thickBot="1" x14ac:dyDescent="0.3">
      <c r="A5" s="273"/>
      <c r="B5" s="275"/>
      <c r="C5" s="43">
        <v>2019</v>
      </c>
      <c r="D5" s="13">
        <v>2020</v>
      </c>
      <c r="E5" s="13">
        <f t="shared" ref="E5:M5" si="0">D5+1</f>
        <v>2021</v>
      </c>
      <c r="F5" s="13">
        <f t="shared" si="0"/>
        <v>2022</v>
      </c>
      <c r="G5" s="13">
        <f t="shared" si="0"/>
        <v>2023</v>
      </c>
      <c r="H5" s="13">
        <f t="shared" si="0"/>
        <v>2024</v>
      </c>
      <c r="I5" s="13">
        <f t="shared" si="0"/>
        <v>2025</v>
      </c>
      <c r="J5" s="13">
        <f t="shared" si="0"/>
        <v>2026</v>
      </c>
      <c r="K5" s="13">
        <f t="shared" si="0"/>
        <v>2027</v>
      </c>
      <c r="L5" s="13">
        <f t="shared" si="0"/>
        <v>2028</v>
      </c>
      <c r="M5" s="13">
        <f t="shared" si="0"/>
        <v>2029</v>
      </c>
    </row>
    <row r="6" spans="1:13" ht="18.75" customHeight="1" x14ac:dyDescent="0.25">
      <c r="A6" s="180"/>
      <c r="B6" s="179"/>
      <c r="C6" s="3"/>
      <c r="D6" s="3"/>
      <c r="E6" s="3"/>
      <c r="F6" s="3"/>
      <c r="G6" s="3"/>
      <c r="H6" s="3"/>
      <c r="I6" s="3"/>
      <c r="J6" s="3"/>
      <c r="K6" s="3"/>
      <c r="L6" s="3"/>
      <c r="M6" s="3"/>
    </row>
    <row r="7" spans="1:13" ht="18.75" customHeight="1" x14ac:dyDescent="0.25">
      <c r="A7" s="180"/>
      <c r="B7" s="179"/>
      <c r="C7" s="3"/>
      <c r="D7" s="3"/>
      <c r="E7" s="3"/>
      <c r="F7" s="3"/>
      <c r="G7" s="3"/>
      <c r="H7" s="3"/>
      <c r="I7" s="3"/>
      <c r="J7" s="3"/>
      <c r="K7" s="3"/>
      <c r="L7" s="3"/>
      <c r="M7" s="3"/>
    </row>
    <row r="8" spans="1:13" ht="18.75" customHeight="1" x14ac:dyDescent="0.25">
      <c r="A8" s="180"/>
      <c r="B8" s="179"/>
      <c r="C8" s="3"/>
      <c r="D8" s="3"/>
      <c r="E8" s="3"/>
      <c r="F8" s="3"/>
      <c r="G8" s="3"/>
      <c r="H8" s="3"/>
      <c r="I8" s="3"/>
      <c r="J8" s="3"/>
      <c r="K8" s="3"/>
      <c r="L8" s="3"/>
      <c r="M8" s="3"/>
    </row>
    <row r="9" spans="1:13" ht="18.75" customHeight="1" x14ac:dyDescent="0.25">
      <c r="A9" s="180"/>
      <c r="B9" s="179"/>
      <c r="C9" s="3"/>
      <c r="D9" s="3"/>
      <c r="E9" s="3"/>
      <c r="F9" s="3"/>
      <c r="G9" s="3"/>
      <c r="H9" s="3"/>
      <c r="I9" s="3"/>
      <c r="J9" s="3"/>
      <c r="K9" s="3"/>
      <c r="L9" s="3"/>
      <c r="M9" s="3"/>
    </row>
    <row r="10" spans="1:13" ht="18.75" customHeight="1" x14ac:dyDescent="0.25">
      <c r="A10" s="180"/>
      <c r="B10" s="179"/>
      <c r="C10" s="3"/>
      <c r="D10" s="3"/>
      <c r="E10" s="3"/>
      <c r="F10" s="3"/>
      <c r="G10" s="3"/>
      <c r="H10" s="3"/>
      <c r="I10" s="3"/>
      <c r="J10" s="3"/>
      <c r="K10" s="3"/>
      <c r="L10" s="3"/>
      <c r="M10" s="3"/>
    </row>
    <row r="11" spans="1:13" ht="18.75" customHeight="1" x14ac:dyDescent="0.25">
      <c r="A11" s="180"/>
      <c r="B11" s="179"/>
      <c r="C11" s="3"/>
      <c r="D11" s="3"/>
      <c r="E11" s="3"/>
      <c r="F11" s="3"/>
      <c r="G11" s="3"/>
      <c r="H11" s="3"/>
      <c r="I11" s="3"/>
      <c r="J11" s="3"/>
      <c r="K11" s="3"/>
      <c r="L11" s="3"/>
      <c r="M11" s="3"/>
    </row>
    <row r="12" spans="1:13" x14ac:dyDescent="0.25">
      <c r="A12" s="45"/>
      <c r="B12" s="45"/>
      <c r="C12" s="45"/>
      <c r="D12" s="105"/>
      <c r="E12" s="105"/>
      <c r="F12" s="105"/>
      <c r="G12" s="105"/>
      <c r="H12" s="105"/>
      <c r="I12" s="105"/>
      <c r="J12" s="105"/>
      <c r="K12" s="105"/>
      <c r="L12" s="105"/>
      <c r="M12" s="105"/>
    </row>
    <row r="13" spans="1:13" ht="15.75" thickBot="1" x14ac:dyDescent="0.3">
      <c r="A13" s="45"/>
      <c r="B13" s="45"/>
      <c r="C13" s="45"/>
      <c r="D13" s="105"/>
      <c r="E13" s="105"/>
      <c r="F13" s="105"/>
      <c r="G13" s="105"/>
      <c r="H13" s="105"/>
      <c r="I13" s="105"/>
      <c r="J13" s="105"/>
      <c r="K13" s="105"/>
      <c r="L13" s="105"/>
      <c r="M13" s="105"/>
    </row>
    <row r="14" spans="1:13" ht="15.75" thickBot="1" x14ac:dyDescent="0.3">
      <c r="A14" s="266" t="s">
        <v>15</v>
      </c>
      <c r="B14" s="267"/>
      <c r="C14" s="267"/>
      <c r="D14" s="267"/>
      <c r="E14" s="267"/>
      <c r="F14" s="268"/>
      <c r="G14" s="191"/>
      <c r="H14" s="191"/>
      <c r="I14" s="45"/>
      <c r="J14" s="45"/>
      <c r="K14" s="45"/>
      <c r="L14" s="45"/>
      <c r="M14" s="45"/>
    </row>
    <row r="15" spans="1:13" ht="15" customHeight="1" thickBot="1" x14ac:dyDescent="0.3">
      <c r="A15" s="263" t="s">
        <v>21</v>
      </c>
      <c r="B15" s="264"/>
      <c r="C15" s="264"/>
      <c r="D15" s="264"/>
      <c r="E15" s="264"/>
      <c r="F15" s="265"/>
      <c r="G15" s="191"/>
      <c r="H15" s="191"/>
      <c r="I15" s="45"/>
      <c r="J15" s="45"/>
      <c r="K15" s="45"/>
      <c r="L15" s="45"/>
      <c r="M15" s="45"/>
    </row>
    <row r="16" spans="1:13" ht="15" customHeight="1" thickBot="1" x14ac:dyDescent="0.3">
      <c r="A16" s="263" t="s">
        <v>267</v>
      </c>
      <c r="B16" s="264"/>
      <c r="C16" s="264"/>
      <c r="D16" s="264"/>
      <c r="E16" s="264"/>
      <c r="F16" s="265"/>
      <c r="G16" s="192"/>
      <c r="H16" s="192"/>
      <c r="I16" s="192"/>
      <c r="J16" s="200"/>
      <c r="K16" s="200"/>
      <c r="L16" s="200"/>
      <c r="M16" s="200"/>
    </row>
    <row r="17" spans="1:13" ht="31.5" customHeight="1" thickBot="1" x14ac:dyDescent="0.3">
      <c r="A17" s="263" t="s">
        <v>268</v>
      </c>
      <c r="B17" s="264"/>
      <c r="C17" s="264"/>
      <c r="D17" s="264"/>
      <c r="E17" s="264"/>
      <c r="F17" s="265"/>
      <c r="G17" s="192"/>
      <c r="H17" s="192"/>
      <c r="I17" s="192"/>
      <c r="J17" s="45"/>
      <c r="K17" s="45"/>
      <c r="L17" s="45"/>
      <c r="M17" s="45"/>
    </row>
    <row r="18" spans="1:13" x14ac:dyDescent="0.25">
      <c r="A18" s="193" t="s">
        <v>310</v>
      </c>
    </row>
    <row r="19" spans="1:13" ht="25.5" customHeight="1" x14ac:dyDescent="0.25">
      <c r="A19" s="210"/>
      <c r="B19" s="279" t="s">
        <v>203</v>
      </c>
      <c r="C19" s="36" t="s">
        <v>19</v>
      </c>
      <c r="D19" s="277" t="s">
        <v>241</v>
      </c>
      <c r="E19" s="278"/>
      <c r="F19" s="278"/>
      <c r="G19" s="278"/>
      <c r="H19" s="278"/>
      <c r="I19" s="278"/>
      <c r="J19" s="278"/>
      <c r="K19" s="278"/>
      <c r="L19" s="278"/>
      <c r="M19" s="278"/>
    </row>
    <row r="20" spans="1:13" x14ac:dyDescent="0.25">
      <c r="A20" s="283" t="s">
        <v>289</v>
      </c>
      <c r="B20" s="280"/>
      <c r="C20" s="285" t="s">
        <v>290</v>
      </c>
      <c r="D20" s="281">
        <v>2020</v>
      </c>
      <c r="E20" s="281">
        <v>2021</v>
      </c>
      <c r="F20" s="281">
        <v>2022</v>
      </c>
      <c r="G20" s="281">
        <v>2023</v>
      </c>
      <c r="H20" s="281">
        <v>2024</v>
      </c>
      <c r="I20" s="281">
        <v>2025</v>
      </c>
      <c r="J20" s="281">
        <v>2026</v>
      </c>
      <c r="K20" s="281">
        <v>2027</v>
      </c>
      <c r="L20" s="281">
        <v>2028</v>
      </c>
      <c r="M20" s="281">
        <v>2029</v>
      </c>
    </row>
    <row r="21" spans="1:13" x14ac:dyDescent="0.25">
      <c r="A21" s="284"/>
      <c r="B21" s="280"/>
      <c r="C21" s="286"/>
      <c r="D21" s="282"/>
      <c r="E21" s="282"/>
      <c r="F21" s="282"/>
      <c r="G21" s="282"/>
      <c r="H21" s="282"/>
      <c r="I21" s="282"/>
      <c r="J21" s="282"/>
      <c r="K21" s="282"/>
      <c r="L21" s="282"/>
      <c r="M21" s="282"/>
    </row>
    <row r="22" spans="1:13" ht="24.75" customHeight="1" x14ac:dyDescent="0.25">
      <c r="A22" s="209"/>
      <c r="B22" s="195"/>
      <c r="C22" s="196"/>
      <c r="D22" s="196"/>
      <c r="E22" s="196"/>
      <c r="F22" s="196"/>
      <c r="G22" s="196"/>
      <c r="H22" s="196"/>
      <c r="I22" s="196"/>
      <c r="J22" s="196"/>
      <c r="K22" s="196"/>
      <c r="L22" s="196"/>
      <c r="M22" s="196"/>
    </row>
    <row r="23" spans="1:13" x14ac:dyDescent="0.25">
      <c r="A23" s="194"/>
      <c r="B23" s="195"/>
      <c r="C23" s="196"/>
      <c r="D23" s="196"/>
      <c r="E23" s="196"/>
      <c r="F23" s="196"/>
      <c r="G23" s="196"/>
      <c r="H23" s="196"/>
      <c r="I23" s="196"/>
      <c r="J23" s="196"/>
      <c r="K23" s="196"/>
      <c r="L23" s="196"/>
      <c r="M23" s="196"/>
    </row>
    <row r="24" spans="1:13" x14ac:dyDescent="0.25">
      <c r="A24" s="194"/>
      <c r="B24" s="195"/>
      <c r="C24" s="196"/>
      <c r="D24" s="196"/>
      <c r="E24" s="196"/>
      <c r="F24" s="196"/>
      <c r="G24" s="196"/>
      <c r="H24" s="196"/>
      <c r="I24" s="196"/>
      <c r="J24" s="196"/>
      <c r="K24" s="196"/>
      <c r="L24" s="196"/>
      <c r="M24" s="196"/>
    </row>
    <row r="25" spans="1:13" x14ac:dyDescent="0.25">
      <c r="A25" s="194"/>
      <c r="B25" s="195"/>
      <c r="C25" s="196"/>
      <c r="D25" s="196"/>
      <c r="E25" s="196"/>
      <c r="F25" s="196"/>
      <c r="G25" s="196"/>
      <c r="H25" s="196"/>
      <c r="I25" s="196"/>
      <c r="J25" s="196"/>
      <c r="K25" s="196"/>
      <c r="L25" s="196"/>
      <c r="M25" s="196"/>
    </row>
    <row r="26" spans="1:13" x14ac:dyDescent="0.25">
      <c r="A26" s="194"/>
      <c r="B26" s="195"/>
      <c r="C26" s="196"/>
      <c r="D26" s="196"/>
      <c r="E26" s="196"/>
      <c r="F26" s="196"/>
      <c r="G26" s="196"/>
      <c r="H26" s="196"/>
      <c r="I26" s="196"/>
      <c r="J26" s="196"/>
      <c r="K26" s="196"/>
      <c r="L26" s="196"/>
      <c r="M26" s="196"/>
    </row>
    <row r="27" spans="1:13" x14ac:dyDescent="0.25">
      <c r="A27" s="194"/>
      <c r="B27" s="195"/>
      <c r="C27" s="196"/>
      <c r="D27" s="196"/>
      <c r="E27" s="196"/>
      <c r="F27" s="196"/>
      <c r="G27" s="196"/>
      <c r="H27" s="196"/>
      <c r="I27" s="196"/>
      <c r="J27" s="196"/>
      <c r="K27" s="196"/>
      <c r="L27" s="196"/>
      <c r="M27" s="196"/>
    </row>
    <row r="28" spans="1:13" x14ac:dyDescent="0.25">
      <c r="A28" s="194"/>
      <c r="B28" s="195"/>
      <c r="C28" s="196"/>
      <c r="D28" s="196"/>
      <c r="E28" s="196"/>
      <c r="F28" s="196"/>
      <c r="G28" s="196"/>
      <c r="H28" s="196"/>
      <c r="I28" s="196"/>
      <c r="J28" s="196"/>
      <c r="K28" s="196"/>
      <c r="L28" s="196"/>
      <c r="M28" s="196"/>
    </row>
    <row r="29" spans="1:13" x14ac:dyDescent="0.25">
      <c r="A29" s="194"/>
      <c r="B29" s="195"/>
      <c r="C29" s="196"/>
      <c r="D29" s="196"/>
      <c r="E29" s="196"/>
      <c r="F29" s="196"/>
      <c r="G29" s="196"/>
      <c r="H29" s="196"/>
      <c r="I29" s="196"/>
      <c r="J29" s="196"/>
      <c r="K29" s="196"/>
      <c r="L29" s="196"/>
      <c r="M29" s="196"/>
    </row>
    <row r="30" spans="1:13" x14ac:dyDescent="0.25">
      <c r="A30" s="194"/>
      <c r="B30" s="195"/>
      <c r="C30" s="196"/>
      <c r="D30" s="196"/>
      <c r="E30" s="196"/>
      <c r="F30" s="196"/>
      <c r="G30" s="196"/>
      <c r="H30" s="196"/>
      <c r="I30" s="196"/>
      <c r="J30" s="196"/>
      <c r="K30" s="196"/>
      <c r="L30" s="196"/>
      <c r="M30" s="196"/>
    </row>
    <row r="31" spans="1:13" x14ac:dyDescent="0.25">
      <c r="A31" s="194"/>
      <c r="B31" s="195"/>
      <c r="C31" s="196"/>
      <c r="D31" s="196"/>
      <c r="E31" s="196"/>
      <c r="F31" s="196"/>
      <c r="G31" s="196"/>
      <c r="H31" s="196"/>
      <c r="I31" s="196"/>
      <c r="J31" s="196"/>
      <c r="K31" s="196"/>
      <c r="L31" s="196"/>
      <c r="M31" s="196"/>
    </row>
    <row r="32" spans="1:13" x14ac:dyDescent="0.25">
      <c r="A32" s="194"/>
      <c r="B32" s="195"/>
      <c r="C32" s="196"/>
      <c r="D32" s="196"/>
      <c r="E32" s="196"/>
      <c r="F32" s="196"/>
      <c r="G32" s="196"/>
      <c r="H32" s="196"/>
      <c r="I32" s="196"/>
      <c r="J32" s="196"/>
      <c r="K32" s="196"/>
      <c r="L32" s="196"/>
      <c r="M32" s="196"/>
    </row>
    <row r="33" spans="1:13" x14ac:dyDescent="0.25">
      <c r="A33" s="194"/>
      <c r="B33" s="195"/>
      <c r="C33" s="196"/>
      <c r="D33" s="196"/>
      <c r="E33" s="196"/>
      <c r="F33" s="196"/>
      <c r="G33" s="196"/>
      <c r="H33" s="196"/>
      <c r="I33" s="196"/>
      <c r="J33" s="196"/>
      <c r="K33" s="196"/>
      <c r="L33" s="196"/>
      <c r="M33" s="196"/>
    </row>
    <row r="34" spans="1:13" x14ac:dyDescent="0.25">
      <c r="A34" s="194"/>
      <c r="B34" s="195"/>
      <c r="C34" s="196"/>
      <c r="D34" s="196"/>
      <c r="E34" s="196"/>
      <c r="F34" s="196"/>
      <c r="G34" s="196"/>
      <c r="H34" s="196"/>
      <c r="I34" s="196"/>
      <c r="J34" s="196"/>
      <c r="K34" s="196"/>
      <c r="L34" s="196"/>
      <c r="M34" s="196"/>
    </row>
    <row r="35" spans="1:13" x14ac:dyDescent="0.25">
      <c r="A35" s="194"/>
      <c r="B35" s="195"/>
      <c r="C35" s="196"/>
      <c r="D35" s="196"/>
      <c r="E35" s="196"/>
      <c r="F35" s="196"/>
      <c r="G35" s="196"/>
      <c r="H35" s="196"/>
      <c r="I35" s="196"/>
      <c r="J35" s="196"/>
      <c r="K35" s="196"/>
      <c r="L35" s="196"/>
      <c r="M35" s="196"/>
    </row>
    <row r="36" spans="1:13" x14ac:dyDescent="0.25">
      <c r="A36" s="197"/>
      <c r="B36" s="198"/>
      <c r="C36" s="198"/>
      <c r="D36" s="198"/>
      <c r="E36" s="198"/>
      <c r="F36" s="198"/>
      <c r="G36" s="198"/>
      <c r="H36" s="198"/>
      <c r="I36" s="198"/>
      <c r="J36" s="198"/>
      <c r="K36" s="198"/>
      <c r="L36" s="198"/>
      <c r="M36" s="198"/>
    </row>
    <row r="37" spans="1:13" x14ac:dyDescent="0.25">
      <c r="A37" s="276" t="s">
        <v>204</v>
      </c>
      <c r="B37" s="276"/>
      <c r="C37" s="199"/>
      <c r="D37" s="199"/>
      <c r="E37" s="199"/>
      <c r="F37" s="199"/>
      <c r="G37" s="199"/>
      <c r="H37" s="199"/>
      <c r="I37" s="199"/>
      <c r="J37" s="199"/>
      <c r="K37" s="199"/>
      <c r="L37" s="199"/>
      <c r="M37" s="199"/>
    </row>
    <row r="38" spans="1:13" x14ac:dyDescent="0.25">
      <c r="A38" s="208" t="s">
        <v>269</v>
      </c>
      <c r="B38" s="208"/>
      <c r="C38" s="208"/>
      <c r="D38" s="208"/>
      <c r="E38" s="208"/>
      <c r="F38" s="208"/>
      <c r="G38" s="208"/>
      <c r="H38" s="208"/>
      <c r="I38" s="208"/>
      <c r="J38" s="208"/>
      <c r="K38" s="208"/>
      <c r="L38" s="208"/>
      <c r="M38" s="208"/>
    </row>
  </sheetData>
  <mergeCells count="23">
    <mergeCell ref="A37:B37"/>
    <mergeCell ref="D19:M19"/>
    <mergeCell ref="B19:B21"/>
    <mergeCell ref="D20:D21"/>
    <mergeCell ref="E20:E21"/>
    <mergeCell ref="F20:F21"/>
    <mergeCell ref="G20:G21"/>
    <mergeCell ref="H20:H21"/>
    <mergeCell ref="I20:I21"/>
    <mergeCell ref="J20:J21"/>
    <mergeCell ref="K20:K21"/>
    <mergeCell ref="L20:L21"/>
    <mergeCell ref="M20:M21"/>
    <mergeCell ref="A20:A21"/>
    <mergeCell ref="C20:C21"/>
    <mergeCell ref="A2:B2"/>
    <mergeCell ref="A15:F15"/>
    <mergeCell ref="A16:F16"/>
    <mergeCell ref="A17:F17"/>
    <mergeCell ref="A14:F14"/>
    <mergeCell ref="D4:M4"/>
    <mergeCell ref="A4:A5"/>
    <mergeCell ref="B4:B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N52"/>
  <sheetViews>
    <sheetView topLeftCell="A25" zoomScale="80" zoomScaleNormal="80" workbookViewId="0">
      <selection activeCell="A3" sqref="A3"/>
    </sheetView>
  </sheetViews>
  <sheetFormatPr defaultColWidth="9.140625" defaultRowHeight="15" x14ac:dyDescent="0.25"/>
  <cols>
    <col min="1" max="1" width="60.28515625" style="57" bestFit="1" customWidth="1"/>
    <col min="2" max="2" width="16.140625" style="57" bestFit="1" customWidth="1"/>
    <col min="3" max="3" width="22.7109375" style="57" customWidth="1"/>
    <col min="4" max="6" width="16.140625" style="57" bestFit="1" customWidth="1"/>
    <col min="7" max="7" width="17.5703125" style="57" bestFit="1" customWidth="1"/>
    <col min="8" max="9" width="16.140625" style="57" bestFit="1" customWidth="1"/>
    <col min="10" max="10" width="17.5703125" style="57" bestFit="1" customWidth="1"/>
    <col min="11" max="13" width="16.140625" style="57" bestFit="1" customWidth="1"/>
    <col min="14" max="14" width="14.28515625" style="57" customWidth="1"/>
    <col min="15" max="15" width="15.28515625" style="57" bestFit="1" customWidth="1"/>
    <col min="16" max="16" width="24.28515625" style="57" bestFit="1" customWidth="1"/>
    <col min="17" max="17" width="15" style="57" bestFit="1" customWidth="1"/>
    <col min="18" max="18" width="12.7109375" style="57" bestFit="1" customWidth="1"/>
    <col min="19" max="16384" width="9.140625" style="57"/>
  </cols>
  <sheetData>
    <row r="3" spans="1:14" ht="15.75" thickBot="1" x14ac:dyDescent="0.3">
      <c r="A3" s="52" t="s">
        <v>313</v>
      </c>
      <c r="B3" s="53"/>
      <c r="C3" s="45"/>
      <c r="D3" s="45"/>
      <c r="E3" s="45"/>
      <c r="F3" s="45"/>
      <c r="G3" s="45"/>
      <c r="H3" s="45"/>
      <c r="I3" s="45"/>
      <c r="J3" s="45"/>
      <c r="K3" s="45"/>
      <c r="L3" s="45"/>
      <c r="M3" s="45"/>
    </row>
    <row r="4" spans="1:14" ht="15.75" thickBot="1" x14ac:dyDescent="0.3">
      <c r="A4" s="272" t="s">
        <v>22</v>
      </c>
      <c r="B4" s="274" t="s">
        <v>188</v>
      </c>
      <c r="C4" s="43" t="s">
        <v>23</v>
      </c>
      <c r="D4" s="287" t="s">
        <v>240</v>
      </c>
      <c r="E4" s="288"/>
      <c r="F4" s="288"/>
      <c r="G4" s="288"/>
      <c r="H4" s="288"/>
      <c r="I4" s="288"/>
      <c r="J4" s="288"/>
      <c r="K4" s="288"/>
      <c r="L4" s="288"/>
      <c r="M4" s="289"/>
      <c r="N4" s="183"/>
    </row>
    <row r="5" spans="1:14" ht="15.75" thickBot="1" x14ac:dyDescent="0.3">
      <c r="A5" s="273"/>
      <c r="B5" s="275"/>
      <c r="C5" s="43">
        <v>2019</v>
      </c>
      <c r="D5" s="13">
        <v>2020</v>
      </c>
      <c r="E5" s="13">
        <f>D5+1</f>
        <v>2021</v>
      </c>
      <c r="F5" s="13">
        <f t="shared" ref="F5:M5" si="0">E5+1</f>
        <v>2022</v>
      </c>
      <c r="G5" s="13">
        <f t="shared" si="0"/>
        <v>2023</v>
      </c>
      <c r="H5" s="13">
        <f t="shared" si="0"/>
        <v>2024</v>
      </c>
      <c r="I5" s="13">
        <f t="shared" si="0"/>
        <v>2025</v>
      </c>
      <c r="J5" s="13">
        <f t="shared" si="0"/>
        <v>2026</v>
      </c>
      <c r="K5" s="13">
        <f t="shared" si="0"/>
        <v>2027</v>
      </c>
      <c r="L5" s="13">
        <f t="shared" si="0"/>
        <v>2028</v>
      </c>
      <c r="M5" s="13">
        <f t="shared" si="0"/>
        <v>2029</v>
      </c>
      <c r="N5" s="184"/>
    </row>
    <row r="6" spans="1:14" x14ac:dyDescent="0.25">
      <c r="A6" s="185"/>
      <c r="B6" s="179"/>
      <c r="C6" s="3"/>
      <c r="D6" s="3"/>
      <c r="E6" s="3"/>
      <c r="F6" s="3"/>
      <c r="G6" s="3"/>
      <c r="H6" s="3"/>
      <c r="I6" s="3"/>
      <c r="J6" s="3"/>
      <c r="K6" s="3"/>
      <c r="L6" s="3"/>
      <c r="M6" s="3"/>
      <c r="N6" s="186"/>
    </row>
    <row r="7" spans="1:14" x14ac:dyDescent="0.25">
      <c r="A7" s="185"/>
      <c r="B7" s="179"/>
      <c r="C7" s="3"/>
      <c r="D7" s="3"/>
      <c r="E7" s="3"/>
      <c r="F7" s="3"/>
      <c r="G7" s="3"/>
      <c r="H7" s="3"/>
      <c r="I7" s="3"/>
      <c r="J7" s="3"/>
      <c r="K7" s="3"/>
      <c r="L7" s="3"/>
      <c r="M7" s="3"/>
      <c r="N7" s="186"/>
    </row>
    <row r="8" spans="1:14" x14ac:dyDescent="0.25">
      <c r="A8" s="185"/>
      <c r="B8" s="179"/>
      <c r="C8" s="3"/>
      <c r="D8" s="3"/>
      <c r="E8" s="3"/>
      <c r="F8" s="3"/>
      <c r="G8" s="3"/>
      <c r="H8" s="3"/>
      <c r="I8" s="3"/>
      <c r="J8" s="3"/>
      <c r="K8" s="3"/>
      <c r="L8" s="3"/>
      <c r="M8" s="3"/>
      <c r="N8" s="186"/>
    </row>
    <row r="9" spans="1:14" x14ac:dyDescent="0.25">
      <c r="A9" s="185"/>
      <c r="B9" s="179"/>
      <c r="C9" s="3"/>
      <c r="D9" s="3"/>
      <c r="E9" s="3"/>
      <c r="F9" s="3"/>
      <c r="G9" s="3"/>
      <c r="H9" s="3"/>
      <c r="I9" s="3"/>
      <c r="J9" s="3"/>
      <c r="K9" s="3"/>
      <c r="L9" s="3"/>
      <c r="M9" s="3"/>
      <c r="N9" s="186"/>
    </row>
    <row r="10" spans="1:14" x14ac:dyDescent="0.25">
      <c r="A10" s="185"/>
      <c r="B10" s="179"/>
      <c r="C10" s="3"/>
      <c r="D10" s="3"/>
      <c r="E10" s="3"/>
      <c r="F10" s="3"/>
      <c r="G10" s="3"/>
      <c r="H10" s="3"/>
      <c r="I10" s="3"/>
      <c r="J10" s="3"/>
      <c r="K10" s="3"/>
      <c r="L10" s="3"/>
      <c r="M10" s="3"/>
      <c r="N10" s="186"/>
    </row>
    <row r="11" spans="1:14" x14ac:dyDescent="0.25">
      <c r="A11" s="185"/>
      <c r="B11" s="179"/>
      <c r="C11" s="3"/>
      <c r="D11" s="3"/>
      <c r="E11" s="3"/>
      <c r="F11" s="3"/>
      <c r="G11" s="3"/>
      <c r="H11" s="3"/>
      <c r="I11" s="3"/>
      <c r="J11" s="3"/>
      <c r="K11" s="3"/>
      <c r="L11" s="3"/>
      <c r="M11" s="3"/>
      <c r="N11" s="186"/>
    </row>
    <row r="12" spans="1:14" x14ac:dyDescent="0.25">
      <c r="A12" s="185"/>
      <c r="B12" s="179"/>
      <c r="C12" s="3"/>
      <c r="D12" s="3"/>
      <c r="E12" s="3"/>
      <c r="F12" s="3"/>
      <c r="G12" s="3"/>
      <c r="H12" s="3"/>
      <c r="I12" s="3"/>
      <c r="J12" s="3"/>
      <c r="K12" s="3"/>
      <c r="L12" s="3"/>
      <c r="M12" s="3"/>
      <c r="N12" s="186"/>
    </row>
    <row r="13" spans="1:14" x14ac:dyDescent="0.25">
      <c r="A13" s="185"/>
      <c r="B13" s="179"/>
      <c r="C13" s="3"/>
      <c r="D13" s="3"/>
      <c r="E13" s="3"/>
      <c r="F13" s="3"/>
      <c r="G13" s="3"/>
      <c r="H13" s="3"/>
      <c r="I13" s="3"/>
      <c r="J13" s="3"/>
      <c r="K13" s="3"/>
      <c r="L13" s="3"/>
      <c r="M13" s="3"/>
      <c r="N13" s="186"/>
    </row>
    <row r="14" spans="1:14" x14ac:dyDescent="0.25">
      <c r="A14" s="185"/>
      <c r="B14" s="179"/>
      <c r="C14" s="3"/>
      <c r="D14" s="3"/>
      <c r="E14" s="3"/>
      <c r="F14" s="3"/>
      <c r="G14" s="3"/>
      <c r="H14" s="3"/>
      <c r="I14" s="3"/>
      <c r="J14" s="3"/>
      <c r="K14" s="3"/>
      <c r="L14" s="3"/>
      <c r="M14" s="3"/>
      <c r="N14" s="186"/>
    </row>
    <row r="15" spans="1:14" ht="15.75" thickBot="1" x14ac:dyDescent="0.3">
      <c r="A15" s="45"/>
      <c r="B15" s="45"/>
      <c r="C15" s="8"/>
      <c r="D15" s="45"/>
      <c r="E15" s="45"/>
      <c r="F15" s="45"/>
      <c r="G15" s="45"/>
      <c r="H15" s="45"/>
      <c r="I15" s="45"/>
      <c r="J15" s="45"/>
      <c r="K15" s="45"/>
      <c r="L15" s="45"/>
      <c r="M15" s="45"/>
    </row>
    <row r="16" spans="1:14" ht="15.75" thickBot="1" x14ac:dyDescent="0.3">
      <c r="A16" s="266" t="s">
        <v>15</v>
      </c>
      <c r="B16" s="267"/>
      <c r="C16" s="267"/>
      <c r="D16" s="267"/>
      <c r="E16" s="267"/>
      <c r="F16" s="267"/>
      <c r="G16" s="294"/>
      <c r="H16" s="45"/>
      <c r="I16" s="45"/>
      <c r="J16" s="45"/>
      <c r="K16" s="45"/>
      <c r="L16" s="45"/>
      <c r="M16" s="45"/>
    </row>
    <row r="17" spans="1:13" ht="15.75" thickBot="1" x14ac:dyDescent="0.3">
      <c r="A17" s="295" t="s">
        <v>24</v>
      </c>
      <c r="B17" s="296"/>
      <c r="C17" s="296"/>
      <c r="D17" s="296"/>
      <c r="E17" s="296"/>
      <c r="F17" s="296"/>
      <c r="G17" s="297"/>
      <c r="H17" s="45"/>
      <c r="I17" s="45"/>
      <c r="J17" s="45"/>
      <c r="K17" s="45"/>
      <c r="L17" s="45"/>
      <c r="M17" s="45"/>
    </row>
    <row r="18" spans="1:13" ht="15.75" thickBot="1" x14ac:dyDescent="0.3">
      <c r="A18" s="295" t="s">
        <v>25</v>
      </c>
      <c r="B18" s="296"/>
      <c r="C18" s="296"/>
      <c r="D18" s="296"/>
      <c r="E18" s="296"/>
      <c r="F18" s="296"/>
      <c r="G18" s="297"/>
      <c r="H18" s="45"/>
      <c r="I18" s="45"/>
      <c r="J18" s="45"/>
      <c r="K18" s="45"/>
      <c r="L18" s="45"/>
      <c r="M18" s="45"/>
    </row>
    <row r="19" spans="1:13" ht="44.25" customHeight="1" thickBot="1" x14ac:dyDescent="0.3">
      <c r="A19" s="263" t="s">
        <v>311</v>
      </c>
      <c r="B19" s="264"/>
      <c r="C19" s="264"/>
      <c r="D19" s="264"/>
      <c r="E19" s="264"/>
      <c r="F19" s="264"/>
      <c r="G19" s="298"/>
      <c r="H19" s="45"/>
      <c r="I19" s="45"/>
      <c r="J19" s="45"/>
      <c r="K19" s="45"/>
      <c r="L19" s="45"/>
      <c r="M19" s="45"/>
    </row>
    <row r="20" spans="1:13" x14ac:dyDescent="0.25">
      <c r="A20" s="299"/>
      <c r="B20" s="299"/>
      <c r="C20" s="299"/>
      <c r="D20" s="299"/>
      <c r="E20" s="299"/>
      <c r="F20" s="299"/>
      <c r="G20" s="299"/>
      <c r="H20" s="45"/>
      <c r="I20" s="45"/>
      <c r="J20" s="45"/>
      <c r="K20" s="45"/>
      <c r="L20" s="45"/>
      <c r="M20" s="45"/>
    </row>
    <row r="21" spans="1:13" x14ac:dyDescent="0.25">
      <c r="A21" s="299"/>
      <c r="B21" s="299"/>
      <c r="C21" s="299"/>
      <c r="D21" s="299"/>
      <c r="E21" s="299"/>
      <c r="F21" s="299"/>
      <c r="G21" s="299"/>
      <c r="H21" s="45"/>
      <c r="I21" s="45"/>
      <c r="J21" s="45"/>
      <c r="K21" s="45"/>
      <c r="L21" s="45"/>
      <c r="M21" s="45"/>
    </row>
    <row r="22" spans="1:13" x14ac:dyDescent="0.25">
      <c r="A22" s="187"/>
      <c r="B22" s="187"/>
      <c r="C22" s="187"/>
      <c r="D22" s="187"/>
      <c r="E22" s="187"/>
      <c r="F22" s="187"/>
      <c r="G22" s="187"/>
    </row>
    <row r="23" spans="1:13" x14ac:dyDescent="0.25">
      <c r="A23" s="188"/>
      <c r="B23" s="188"/>
    </row>
    <row r="24" spans="1:13" x14ac:dyDescent="0.25">
      <c r="A24" s="300" t="s">
        <v>26</v>
      </c>
      <c r="B24" s="300"/>
      <c r="C24" s="300"/>
      <c r="D24" s="45"/>
      <c r="E24" s="45"/>
      <c r="F24" s="45"/>
      <c r="G24" s="45"/>
      <c r="H24" s="45"/>
      <c r="I24" s="45"/>
      <c r="J24" s="45"/>
      <c r="K24" s="45"/>
      <c r="L24" s="45"/>
      <c r="M24" s="45"/>
    </row>
    <row r="25" spans="1:13" x14ac:dyDescent="0.25">
      <c r="A25" s="302" t="s">
        <v>22</v>
      </c>
      <c r="B25" s="290" t="s">
        <v>19</v>
      </c>
      <c r="C25" s="291"/>
      <c r="D25" s="290" t="s">
        <v>227</v>
      </c>
      <c r="E25" s="301"/>
      <c r="F25" s="301"/>
      <c r="G25" s="301"/>
      <c r="H25" s="301"/>
      <c r="I25" s="301"/>
      <c r="J25" s="301"/>
      <c r="K25" s="301"/>
      <c r="L25" s="301"/>
      <c r="M25" s="291"/>
    </row>
    <row r="26" spans="1:13" x14ac:dyDescent="0.25">
      <c r="A26" s="303"/>
      <c r="B26" s="290">
        <v>2019</v>
      </c>
      <c r="C26" s="291"/>
      <c r="D26" s="13">
        <v>2020</v>
      </c>
      <c r="E26" s="13">
        <f>D26+1</f>
        <v>2021</v>
      </c>
      <c r="F26" s="13">
        <f t="shared" ref="F26" si="1">E26+1</f>
        <v>2022</v>
      </c>
      <c r="G26" s="13">
        <f t="shared" ref="G26" si="2">F26+1</f>
        <v>2023</v>
      </c>
      <c r="H26" s="13">
        <f t="shared" ref="H26" si="3">G26+1</f>
        <v>2024</v>
      </c>
      <c r="I26" s="13">
        <f t="shared" ref="I26" si="4">H26+1</f>
        <v>2025</v>
      </c>
      <c r="J26" s="13">
        <f t="shared" ref="J26" si="5">I26+1</f>
        <v>2026</v>
      </c>
      <c r="K26" s="13">
        <f t="shared" ref="K26" si="6">J26+1</f>
        <v>2027</v>
      </c>
      <c r="L26" s="13">
        <f t="shared" ref="L26" si="7">K26+1</f>
        <v>2028</v>
      </c>
      <c r="M26" s="13">
        <f t="shared" ref="M26" si="8">L26+1</f>
        <v>2029</v>
      </c>
    </row>
    <row r="27" spans="1:13" x14ac:dyDescent="0.25">
      <c r="A27" s="34" t="s">
        <v>27</v>
      </c>
      <c r="B27" s="292">
        <f>SUM(B28:C36)</f>
        <v>0</v>
      </c>
      <c r="C27" s="293"/>
      <c r="D27" s="35">
        <f t="shared" ref="D27:M27" si="9">SUM(D28:D36)</f>
        <v>0</v>
      </c>
      <c r="E27" s="35">
        <f t="shared" si="9"/>
        <v>0</v>
      </c>
      <c r="F27" s="35">
        <f t="shared" si="9"/>
        <v>0</v>
      </c>
      <c r="G27" s="35">
        <f t="shared" si="9"/>
        <v>0</v>
      </c>
      <c r="H27" s="35">
        <f t="shared" si="9"/>
        <v>0</v>
      </c>
      <c r="I27" s="35">
        <f t="shared" si="9"/>
        <v>0</v>
      </c>
      <c r="J27" s="35">
        <f t="shared" si="9"/>
        <v>0</v>
      </c>
      <c r="K27" s="35">
        <f t="shared" si="9"/>
        <v>0</v>
      </c>
      <c r="L27" s="35">
        <f t="shared" si="9"/>
        <v>0</v>
      </c>
      <c r="M27" s="35">
        <f t="shared" si="9"/>
        <v>0</v>
      </c>
    </row>
    <row r="28" spans="1:13" x14ac:dyDescent="0.25">
      <c r="A28" s="185"/>
      <c r="B28" s="304"/>
      <c r="C28" s="305"/>
      <c r="D28" s="32"/>
      <c r="E28" s="32"/>
      <c r="F28" s="32"/>
      <c r="G28" s="32"/>
      <c r="H28" s="32"/>
      <c r="I28" s="32"/>
      <c r="J28" s="32"/>
      <c r="K28" s="32"/>
      <c r="L28" s="32"/>
      <c r="M28" s="32"/>
    </row>
    <row r="29" spans="1:13" x14ac:dyDescent="0.25">
      <c r="A29" s="185"/>
      <c r="B29" s="304"/>
      <c r="C29" s="305"/>
      <c r="D29" s="32"/>
      <c r="E29" s="32"/>
      <c r="F29" s="32"/>
      <c r="G29" s="32"/>
      <c r="H29" s="32"/>
      <c r="I29" s="32"/>
      <c r="J29" s="32"/>
      <c r="K29" s="32"/>
      <c r="L29" s="32"/>
      <c r="M29" s="32"/>
    </row>
    <row r="30" spans="1:13" x14ac:dyDescent="0.25">
      <c r="A30" s="185"/>
      <c r="B30" s="304"/>
      <c r="C30" s="305"/>
      <c r="D30" s="32"/>
      <c r="E30" s="32"/>
      <c r="F30" s="32"/>
      <c r="G30" s="32"/>
      <c r="H30" s="32"/>
      <c r="I30" s="32"/>
      <c r="J30" s="32"/>
      <c r="K30" s="32"/>
      <c r="L30" s="32"/>
      <c r="M30" s="32"/>
    </row>
    <row r="31" spans="1:13" x14ac:dyDescent="0.25">
      <c r="A31" s="185"/>
      <c r="B31" s="304"/>
      <c r="C31" s="305"/>
      <c r="D31" s="32"/>
      <c r="E31" s="32"/>
      <c r="F31" s="32"/>
      <c r="G31" s="32"/>
      <c r="H31" s="32"/>
      <c r="I31" s="32"/>
      <c r="J31" s="32"/>
      <c r="K31" s="32"/>
      <c r="L31" s="32"/>
      <c r="M31" s="32"/>
    </row>
    <row r="32" spans="1:13" x14ac:dyDescent="0.25">
      <c r="A32" s="185"/>
      <c r="B32" s="304"/>
      <c r="C32" s="305"/>
      <c r="D32" s="32"/>
      <c r="E32" s="32"/>
      <c r="F32" s="32"/>
      <c r="G32" s="32"/>
      <c r="H32" s="32"/>
      <c r="I32" s="32"/>
      <c r="J32" s="32"/>
      <c r="K32" s="32"/>
      <c r="L32" s="32"/>
      <c r="M32" s="32"/>
    </row>
    <row r="33" spans="1:13" x14ac:dyDescent="0.25">
      <c r="A33" s="185"/>
      <c r="B33" s="304"/>
      <c r="C33" s="305"/>
      <c r="D33" s="32"/>
      <c r="E33" s="32"/>
      <c r="F33" s="32"/>
      <c r="G33" s="32"/>
      <c r="H33" s="32"/>
      <c r="I33" s="32"/>
      <c r="J33" s="32"/>
      <c r="K33" s="32"/>
      <c r="L33" s="32"/>
      <c r="M33" s="32"/>
    </row>
    <row r="34" spans="1:13" x14ac:dyDescent="0.25">
      <c r="A34" s="185"/>
      <c r="B34" s="304"/>
      <c r="C34" s="305"/>
      <c r="D34" s="32"/>
      <c r="E34" s="32"/>
      <c r="F34" s="32"/>
      <c r="G34" s="32"/>
      <c r="H34" s="32"/>
      <c r="I34" s="32"/>
      <c r="J34" s="32"/>
      <c r="K34" s="32"/>
      <c r="L34" s="32"/>
      <c r="M34" s="32"/>
    </row>
    <row r="35" spans="1:13" x14ac:dyDescent="0.25">
      <c r="A35" s="185"/>
      <c r="B35" s="304"/>
      <c r="C35" s="305"/>
      <c r="D35" s="32"/>
      <c r="E35" s="32"/>
      <c r="F35" s="32"/>
      <c r="G35" s="32"/>
      <c r="H35" s="32"/>
      <c r="I35" s="32"/>
      <c r="J35" s="32"/>
      <c r="K35" s="32"/>
      <c r="L35" s="32"/>
      <c r="M35" s="32"/>
    </row>
    <row r="36" spans="1:13" x14ac:dyDescent="0.25">
      <c r="A36" s="185"/>
      <c r="B36" s="304"/>
      <c r="C36" s="305"/>
      <c r="D36" s="32"/>
      <c r="E36" s="32"/>
      <c r="F36" s="32"/>
      <c r="G36" s="32"/>
      <c r="H36" s="32"/>
      <c r="I36" s="32"/>
      <c r="J36" s="32"/>
      <c r="K36" s="32"/>
      <c r="L36" s="32"/>
      <c r="M36" s="32"/>
    </row>
    <row r="37" spans="1:13" x14ac:dyDescent="0.25">
      <c r="A37" s="34" t="s">
        <v>28</v>
      </c>
      <c r="B37" s="306">
        <f>SUM(B38:C39)</f>
        <v>0</v>
      </c>
      <c r="C37" s="307"/>
      <c r="D37" s="35">
        <f>SUM(D38:D39)</f>
        <v>0</v>
      </c>
      <c r="E37" s="35">
        <f t="shared" ref="E37:M37" si="10">SUM(E38:E39)</f>
        <v>0</v>
      </c>
      <c r="F37" s="35">
        <f t="shared" si="10"/>
        <v>0</v>
      </c>
      <c r="G37" s="35">
        <f t="shared" si="10"/>
        <v>0</v>
      </c>
      <c r="H37" s="35">
        <f t="shared" si="10"/>
        <v>0</v>
      </c>
      <c r="I37" s="35">
        <f t="shared" si="10"/>
        <v>0</v>
      </c>
      <c r="J37" s="35">
        <f t="shared" si="10"/>
        <v>0</v>
      </c>
      <c r="K37" s="35">
        <f t="shared" si="10"/>
        <v>0</v>
      </c>
      <c r="L37" s="35">
        <f t="shared" si="10"/>
        <v>0</v>
      </c>
      <c r="M37" s="35">
        <f t="shared" si="10"/>
        <v>0</v>
      </c>
    </row>
    <row r="38" spans="1:13" x14ac:dyDescent="0.25">
      <c r="A38" s="180"/>
      <c r="B38" s="304"/>
      <c r="C38" s="305"/>
      <c r="D38" s="32"/>
      <c r="E38" s="32"/>
      <c r="F38" s="32"/>
      <c r="G38" s="32"/>
      <c r="H38" s="32"/>
      <c r="I38" s="32"/>
      <c r="J38" s="32"/>
      <c r="K38" s="32"/>
      <c r="L38" s="32"/>
      <c r="M38" s="32"/>
    </row>
    <row r="39" spans="1:13" x14ac:dyDescent="0.25">
      <c r="A39" s="180"/>
      <c r="B39" s="304"/>
      <c r="C39" s="305"/>
      <c r="D39" s="32"/>
      <c r="E39" s="32"/>
      <c r="F39" s="32"/>
      <c r="G39" s="32"/>
      <c r="H39" s="32"/>
      <c r="I39" s="32"/>
      <c r="J39" s="32"/>
      <c r="K39" s="32"/>
      <c r="L39" s="32"/>
      <c r="M39" s="32"/>
    </row>
    <row r="40" spans="1:13" x14ac:dyDescent="0.25">
      <c r="A40" s="34" t="s">
        <v>29</v>
      </c>
      <c r="B40" s="306">
        <f>SUM(B41:C42)</f>
        <v>0</v>
      </c>
      <c r="C40" s="307"/>
      <c r="D40" s="35">
        <f>SUM(D41:D42)</f>
        <v>0</v>
      </c>
      <c r="E40" s="35">
        <f t="shared" ref="E40:M40" si="11">SUM(E41:E42)</f>
        <v>0</v>
      </c>
      <c r="F40" s="35">
        <f t="shared" si="11"/>
        <v>0</v>
      </c>
      <c r="G40" s="35">
        <f t="shared" si="11"/>
        <v>0</v>
      </c>
      <c r="H40" s="35">
        <f t="shared" si="11"/>
        <v>0</v>
      </c>
      <c r="I40" s="35">
        <f t="shared" si="11"/>
        <v>0</v>
      </c>
      <c r="J40" s="35">
        <f t="shared" si="11"/>
        <v>0</v>
      </c>
      <c r="K40" s="35">
        <f t="shared" si="11"/>
        <v>0</v>
      </c>
      <c r="L40" s="35">
        <f t="shared" si="11"/>
        <v>0</v>
      </c>
      <c r="M40" s="35">
        <f t="shared" si="11"/>
        <v>0</v>
      </c>
    </row>
    <row r="41" spans="1:13" x14ac:dyDescent="0.25">
      <c r="A41" s="180"/>
      <c r="B41" s="304"/>
      <c r="C41" s="305"/>
      <c r="D41" s="32"/>
      <c r="E41" s="32"/>
      <c r="F41" s="32"/>
      <c r="G41" s="32"/>
      <c r="H41" s="32"/>
      <c r="I41" s="32"/>
      <c r="J41" s="32"/>
      <c r="K41" s="32"/>
      <c r="L41" s="32"/>
      <c r="M41" s="32"/>
    </row>
    <row r="42" spans="1:13" x14ac:dyDescent="0.25">
      <c r="A42" s="180"/>
      <c r="B42" s="304"/>
      <c r="C42" s="305"/>
      <c r="D42" s="32"/>
      <c r="E42" s="32"/>
      <c r="F42" s="32"/>
      <c r="G42" s="32"/>
      <c r="H42" s="32"/>
      <c r="I42" s="32"/>
      <c r="J42" s="32"/>
      <c r="K42" s="32"/>
      <c r="L42" s="32"/>
      <c r="M42" s="32"/>
    </row>
    <row r="43" spans="1:13" x14ac:dyDescent="0.25">
      <c r="A43" s="34" t="s">
        <v>30</v>
      </c>
      <c r="B43" s="306">
        <f>SUM(B44:C45)</f>
        <v>0</v>
      </c>
      <c r="C43" s="307"/>
      <c r="D43" s="35">
        <f>SUM(D44:D45)</f>
        <v>0</v>
      </c>
      <c r="E43" s="35">
        <f t="shared" ref="E43:M43" si="12">SUM(E44:E45)</f>
        <v>0</v>
      </c>
      <c r="F43" s="35">
        <f t="shared" si="12"/>
        <v>0</v>
      </c>
      <c r="G43" s="35">
        <f t="shared" si="12"/>
        <v>0</v>
      </c>
      <c r="H43" s="35">
        <f t="shared" si="12"/>
        <v>0</v>
      </c>
      <c r="I43" s="35">
        <f t="shared" si="12"/>
        <v>0</v>
      </c>
      <c r="J43" s="35">
        <f t="shared" si="12"/>
        <v>0</v>
      </c>
      <c r="K43" s="35">
        <f t="shared" si="12"/>
        <v>0</v>
      </c>
      <c r="L43" s="35">
        <f t="shared" si="12"/>
        <v>0</v>
      </c>
      <c r="M43" s="35">
        <f t="shared" si="12"/>
        <v>0</v>
      </c>
    </row>
    <row r="44" spans="1:13" x14ac:dyDescent="0.25">
      <c r="A44" s="177"/>
      <c r="B44" s="308"/>
      <c r="C44" s="309"/>
      <c r="D44" s="32"/>
      <c r="E44" s="32"/>
      <c r="F44" s="32"/>
      <c r="G44" s="32"/>
      <c r="H44" s="32"/>
      <c r="I44" s="32"/>
      <c r="J44" s="32"/>
      <c r="K44" s="32"/>
      <c r="L44" s="32"/>
      <c r="M44" s="32"/>
    </row>
    <row r="45" spans="1:13" ht="15" customHeight="1" x14ac:dyDescent="0.25">
      <c r="A45" s="177"/>
      <c r="B45" s="304"/>
      <c r="C45" s="305"/>
      <c r="D45" s="32"/>
      <c r="E45" s="32"/>
      <c r="F45" s="32"/>
      <c r="G45" s="32"/>
      <c r="H45" s="32"/>
      <c r="I45" s="32"/>
      <c r="J45" s="32"/>
      <c r="K45" s="32"/>
      <c r="L45" s="32"/>
      <c r="M45" s="32"/>
    </row>
    <row r="46" spans="1:13" s="188" customFormat="1" x14ac:dyDescent="0.25">
      <c r="A46" s="189" t="s">
        <v>20</v>
      </c>
      <c r="B46" s="310">
        <f>B27+B37+B40+B43</f>
        <v>0</v>
      </c>
      <c r="C46" s="311"/>
      <c r="D46" s="152">
        <f t="shared" ref="D46:M46" si="13">D27+D37+D40+D43</f>
        <v>0</v>
      </c>
      <c r="E46" s="152">
        <f t="shared" si="13"/>
        <v>0</v>
      </c>
      <c r="F46" s="152">
        <f t="shared" si="13"/>
        <v>0</v>
      </c>
      <c r="G46" s="152">
        <f t="shared" si="13"/>
        <v>0</v>
      </c>
      <c r="H46" s="152">
        <f t="shared" si="13"/>
        <v>0</v>
      </c>
      <c r="I46" s="152">
        <f t="shared" si="13"/>
        <v>0</v>
      </c>
      <c r="J46" s="152">
        <f t="shared" si="13"/>
        <v>0</v>
      </c>
      <c r="K46" s="152">
        <f t="shared" si="13"/>
        <v>0</v>
      </c>
      <c r="L46" s="152">
        <f t="shared" si="13"/>
        <v>0</v>
      </c>
      <c r="M46" s="152">
        <f t="shared" si="13"/>
        <v>0</v>
      </c>
    </row>
    <row r="47" spans="1:13" s="188" customFormat="1" ht="15.75" thickBot="1" x14ac:dyDescent="0.3">
      <c r="A47" s="53"/>
      <c r="B47" s="181"/>
      <c r="C47" s="181"/>
      <c r="D47" s="181"/>
      <c r="E47" s="181"/>
      <c r="F47" s="181"/>
      <c r="G47" s="181"/>
      <c r="H47" s="181"/>
      <c r="I47" s="181"/>
      <c r="J47" s="181"/>
      <c r="K47" s="181"/>
      <c r="L47" s="181"/>
      <c r="M47" s="181"/>
    </row>
    <row r="48" spans="1:13" s="188" customFormat="1" ht="15.75" thickBot="1" x14ac:dyDescent="0.3">
      <c r="A48" s="266" t="s">
        <v>15</v>
      </c>
      <c r="B48" s="267"/>
      <c r="C48" s="267"/>
      <c r="D48" s="267"/>
      <c r="E48" s="267"/>
      <c r="F48" s="267"/>
      <c r="G48" s="267"/>
      <c r="H48" s="267"/>
      <c r="I48" s="294"/>
      <c r="J48" s="182"/>
      <c r="K48" s="182"/>
      <c r="L48" s="182"/>
      <c r="M48" s="182"/>
    </row>
    <row r="49" spans="1:13" ht="15.75" thickBot="1" x14ac:dyDescent="0.3">
      <c r="A49" s="295" t="s">
        <v>286</v>
      </c>
      <c r="B49" s="296"/>
      <c r="C49" s="296"/>
      <c r="D49" s="296"/>
      <c r="E49" s="296"/>
      <c r="F49" s="296"/>
      <c r="G49" s="296"/>
      <c r="H49" s="296"/>
      <c r="I49" s="297"/>
      <c r="J49" s="45"/>
      <c r="K49" s="45"/>
      <c r="L49" s="45"/>
      <c r="M49" s="45"/>
    </row>
    <row r="50" spans="1:13" ht="15.75" thickBot="1" x14ac:dyDescent="0.3">
      <c r="A50" s="295" t="s">
        <v>31</v>
      </c>
      <c r="B50" s="296"/>
      <c r="C50" s="296"/>
      <c r="D50" s="296"/>
      <c r="E50" s="296"/>
      <c r="F50" s="296"/>
      <c r="G50" s="296"/>
      <c r="H50" s="296"/>
      <c r="I50" s="297"/>
      <c r="J50" s="45"/>
      <c r="K50" s="45"/>
      <c r="L50" s="45"/>
      <c r="M50" s="45"/>
    </row>
    <row r="51" spans="1:13" ht="15.75" thickBot="1" x14ac:dyDescent="0.3">
      <c r="A51" s="295" t="s">
        <v>291</v>
      </c>
      <c r="B51" s="296"/>
      <c r="C51" s="296"/>
      <c r="D51" s="296"/>
      <c r="E51" s="296"/>
      <c r="F51" s="296"/>
      <c r="G51" s="296"/>
      <c r="H51" s="296"/>
      <c r="I51" s="297"/>
      <c r="J51" s="45"/>
      <c r="K51" s="45"/>
      <c r="L51" s="45"/>
      <c r="M51" s="45"/>
    </row>
    <row r="52" spans="1:13" ht="15.75" thickBot="1" x14ac:dyDescent="0.3">
      <c r="A52" s="295" t="s">
        <v>270</v>
      </c>
      <c r="B52" s="296"/>
      <c r="C52" s="296"/>
      <c r="D52" s="296"/>
      <c r="E52" s="296"/>
      <c r="F52" s="296"/>
      <c r="G52" s="296"/>
      <c r="H52" s="296"/>
      <c r="I52" s="297"/>
    </row>
  </sheetData>
  <mergeCells count="39">
    <mergeCell ref="A51:I51"/>
    <mergeCell ref="A52:I52"/>
    <mergeCell ref="B46:C46"/>
    <mergeCell ref="B45:C45"/>
    <mergeCell ref="B39:C39"/>
    <mergeCell ref="B40:C40"/>
    <mergeCell ref="A50:I50"/>
    <mergeCell ref="A49:I49"/>
    <mergeCell ref="B41:C41"/>
    <mergeCell ref="B42:C42"/>
    <mergeCell ref="A48:I48"/>
    <mergeCell ref="B35:C35"/>
    <mergeCell ref="B36:C36"/>
    <mergeCell ref="B28:C28"/>
    <mergeCell ref="B43:C43"/>
    <mergeCell ref="B44:C44"/>
    <mergeCell ref="B33:C33"/>
    <mergeCell ref="B34:C34"/>
    <mergeCell ref="B37:C37"/>
    <mergeCell ref="B38:C38"/>
    <mergeCell ref="B29:C29"/>
    <mergeCell ref="B30:C30"/>
    <mergeCell ref="B31:C31"/>
    <mergeCell ref="B32:C32"/>
    <mergeCell ref="D4:M4"/>
    <mergeCell ref="B26:C26"/>
    <mergeCell ref="B27:C27"/>
    <mergeCell ref="A16:G16"/>
    <mergeCell ref="A17:G17"/>
    <mergeCell ref="A18:G18"/>
    <mergeCell ref="A19:G19"/>
    <mergeCell ref="A20:G20"/>
    <mergeCell ref="A21:G21"/>
    <mergeCell ref="A24:C24"/>
    <mergeCell ref="D25:M25"/>
    <mergeCell ref="B4:B5"/>
    <mergeCell ref="A4:A5"/>
    <mergeCell ref="B25:C25"/>
    <mergeCell ref="A25:A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BFD9E-8C55-4451-9D4B-EA8C31A0B91C}">
  <dimension ref="A1:E16"/>
  <sheetViews>
    <sheetView workbookViewId="0">
      <selection activeCell="B4" sqref="B4"/>
    </sheetView>
  </sheetViews>
  <sheetFormatPr defaultColWidth="9.140625" defaultRowHeight="15" x14ac:dyDescent="0.25"/>
  <cols>
    <col min="1" max="1" width="6.42578125" style="57" customWidth="1"/>
    <col min="2" max="2" width="21.42578125" style="57" customWidth="1"/>
    <col min="3" max="3" width="17.5703125" style="57" customWidth="1"/>
    <col min="4" max="4" width="25.7109375" style="57" customWidth="1"/>
    <col min="5" max="5" width="20" style="57" customWidth="1"/>
    <col min="6" max="16384" width="9.140625" style="57"/>
  </cols>
  <sheetData>
    <row r="1" spans="1:5" x14ac:dyDescent="0.25">
      <c r="A1" s="53" t="s">
        <v>172</v>
      </c>
      <c r="B1" s="45"/>
      <c r="C1" s="45"/>
      <c r="D1" s="45"/>
      <c r="E1" s="45"/>
    </row>
    <row r="2" spans="1:5" x14ac:dyDescent="0.25">
      <c r="A2" s="45"/>
      <c r="B2" s="45"/>
      <c r="C2" s="45"/>
      <c r="D2" s="45"/>
      <c r="E2" s="45"/>
    </row>
    <row r="3" spans="1:5" ht="28.5" x14ac:dyDescent="0.25">
      <c r="A3" s="178" t="s">
        <v>168</v>
      </c>
      <c r="B3" s="178" t="s">
        <v>167</v>
      </c>
      <c r="C3" s="178" t="s">
        <v>166</v>
      </c>
      <c r="D3" s="178" t="s">
        <v>171</v>
      </c>
      <c r="E3" s="178" t="s">
        <v>164</v>
      </c>
    </row>
    <row r="4" spans="1:5" ht="28.5" x14ac:dyDescent="0.25">
      <c r="A4" s="177" t="s">
        <v>0</v>
      </c>
      <c r="B4" s="176" t="s">
        <v>312</v>
      </c>
      <c r="C4" s="176" t="s">
        <v>209</v>
      </c>
      <c r="D4" s="176" t="s">
        <v>170</v>
      </c>
      <c r="E4" s="176">
        <v>1</v>
      </c>
    </row>
    <row r="5" spans="1:5" x14ac:dyDescent="0.25">
      <c r="A5" s="177" t="s">
        <v>163</v>
      </c>
      <c r="B5" s="176"/>
      <c r="C5" s="176"/>
      <c r="D5" s="176"/>
      <c r="E5" s="176"/>
    </row>
    <row r="6" spans="1:5" x14ac:dyDescent="0.25">
      <c r="A6" s="177" t="s">
        <v>162</v>
      </c>
      <c r="B6" s="176"/>
      <c r="C6" s="176"/>
      <c r="D6" s="176"/>
      <c r="E6" s="176"/>
    </row>
    <row r="7" spans="1:5" x14ac:dyDescent="0.25">
      <c r="A7" s="177" t="s">
        <v>1</v>
      </c>
      <c r="B7" s="176"/>
      <c r="C7" s="176"/>
      <c r="D7" s="176"/>
      <c r="E7" s="176">
        <v>1</v>
      </c>
    </row>
    <row r="8" spans="1:5" x14ac:dyDescent="0.25">
      <c r="A8" s="45"/>
      <c r="B8" s="45"/>
      <c r="C8" s="45"/>
      <c r="D8" s="45"/>
      <c r="E8" s="45"/>
    </row>
    <row r="9" spans="1:5" x14ac:dyDescent="0.25">
      <c r="A9" s="45"/>
      <c r="B9" s="45"/>
      <c r="C9" s="45"/>
      <c r="D9" s="45"/>
      <c r="E9" s="45"/>
    </row>
    <row r="10" spans="1:5" x14ac:dyDescent="0.25">
      <c r="A10" s="53" t="s">
        <v>169</v>
      </c>
      <c r="B10" s="45"/>
      <c r="C10" s="45"/>
      <c r="D10" s="45"/>
      <c r="E10" s="45"/>
    </row>
    <row r="11" spans="1:5" x14ac:dyDescent="0.25">
      <c r="A11" s="45"/>
      <c r="B11" s="45"/>
      <c r="C11" s="45"/>
      <c r="D11" s="45"/>
      <c r="E11" s="45"/>
    </row>
    <row r="12" spans="1:5" ht="28.5" x14ac:dyDescent="0.25">
      <c r="A12" s="178" t="s">
        <v>168</v>
      </c>
      <c r="B12" s="178" t="s">
        <v>167</v>
      </c>
      <c r="C12" s="178" t="s">
        <v>166</v>
      </c>
      <c r="D12" s="178" t="s">
        <v>165</v>
      </c>
      <c r="E12" s="178" t="s">
        <v>164</v>
      </c>
    </row>
    <row r="13" spans="1:5" x14ac:dyDescent="0.25">
      <c r="A13" s="177" t="s">
        <v>0</v>
      </c>
      <c r="B13" s="176"/>
      <c r="C13" s="176"/>
      <c r="D13" s="176"/>
      <c r="E13" s="176"/>
    </row>
    <row r="14" spans="1:5" x14ac:dyDescent="0.25">
      <c r="A14" s="177" t="s">
        <v>163</v>
      </c>
      <c r="B14" s="176"/>
      <c r="C14" s="176"/>
      <c r="D14" s="176"/>
      <c r="E14" s="176"/>
    </row>
    <row r="15" spans="1:5" x14ac:dyDescent="0.25">
      <c r="A15" s="177" t="s">
        <v>162</v>
      </c>
      <c r="B15" s="176"/>
      <c r="C15" s="176"/>
      <c r="D15" s="176"/>
      <c r="E15" s="176"/>
    </row>
    <row r="16" spans="1:5" x14ac:dyDescent="0.25">
      <c r="A16" s="177" t="s">
        <v>1</v>
      </c>
      <c r="B16" s="176"/>
      <c r="C16" s="176"/>
      <c r="D16" s="176"/>
      <c r="E16" s="176">
        <f>SUM(E13:E15)</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L24"/>
  <sheetViews>
    <sheetView workbookViewId="0">
      <selection activeCell="E26" sqref="E26"/>
    </sheetView>
  </sheetViews>
  <sheetFormatPr defaultColWidth="9.140625" defaultRowHeight="15" x14ac:dyDescent="0.25"/>
  <cols>
    <col min="1" max="1" width="32.85546875" style="57" customWidth="1"/>
    <col min="2" max="2" width="21.42578125" style="57" customWidth="1"/>
    <col min="3" max="12" width="13.7109375" style="57" bestFit="1" customWidth="1"/>
    <col min="13" max="16384" width="9.140625" style="57"/>
  </cols>
  <sheetData>
    <row r="3" spans="1:12" ht="15.75" thickBot="1" x14ac:dyDescent="0.3">
      <c r="A3" s="52" t="s">
        <v>292</v>
      </c>
      <c r="B3" s="53"/>
      <c r="C3" s="45"/>
      <c r="D3" s="45"/>
      <c r="E3" s="45"/>
      <c r="F3" s="45"/>
      <c r="G3" s="45"/>
      <c r="H3" s="45"/>
      <c r="I3" s="45"/>
      <c r="J3" s="45"/>
      <c r="K3" s="45"/>
      <c r="L3" s="45"/>
    </row>
    <row r="4" spans="1:12" x14ac:dyDescent="0.25">
      <c r="A4" s="272" t="s">
        <v>33</v>
      </c>
      <c r="B4" s="14" t="s">
        <v>314</v>
      </c>
      <c r="C4" s="287" t="s">
        <v>228</v>
      </c>
      <c r="D4" s="288"/>
      <c r="E4" s="288"/>
      <c r="F4" s="288"/>
      <c r="G4" s="288"/>
      <c r="H4" s="288"/>
      <c r="I4" s="288"/>
      <c r="J4" s="288"/>
      <c r="K4" s="288"/>
      <c r="L4" s="289"/>
    </row>
    <row r="5" spans="1:12" ht="15.75" thickBot="1" x14ac:dyDescent="0.3">
      <c r="A5" s="273"/>
      <c r="B5" s="14">
        <v>2019</v>
      </c>
      <c r="C5" s="13">
        <v>2020</v>
      </c>
      <c r="D5" s="13">
        <f>C5+1</f>
        <v>2021</v>
      </c>
      <c r="E5" s="13">
        <f t="shared" ref="E5:L5" si="0">D5+1</f>
        <v>2022</v>
      </c>
      <c r="F5" s="13">
        <f t="shared" si="0"/>
        <v>2023</v>
      </c>
      <c r="G5" s="13">
        <f t="shared" si="0"/>
        <v>2024</v>
      </c>
      <c r="H5" s="13">
        <f t="shared" si="0"/>
        <v>2025</v>
      </c>
      <c r="I5" s="13">
        <f t="shared" si="0"/>
        <v>2026</v>
      </c>
      <c r="J5" s="13">
        <f t="shared" si="0"/>
        <v>2027</v>
      </c>
      <c r="K5" s="13">
        <f t="shared" si="0"/>
        <v>2028</v>
      </c>
      <c r="L5" s="13">
        <f t="shared" si="0"/>
        <v>2029</v>
      </c>
    </row>
    <row r="6" spans="1:12" ht="15.75" thickBot="1" x14ac:dyDescent="0.3">
      <c r="A6" s="59" t="s">
        <v>34</v>
      </c>
      <c r="B6" s="138"/>
      <c r="C6" s="138"/>
      <c r="D6" s="138"/>
      <c r="E6" s="138"/>
      <c r="F6" s="138"/>
      <c r="G6" s="138"/>
      <c r="H6" s="138"/>
      <c r="I6" s="138"/>
      <c r="J6" s="138"/>
      <c r="K6" s="138"/>
      <c r="L6" s="138"/>
    </row>
    <row r="7" spans="1:12" ht="15.75" thickBot="1" x14ac:dyDescent="0.3">
      <c r="A7" s="59" t="s">
        <v>191</v>
      </c>
      <c r="B7" s="32"/>
      <c r="C7" s="32"/>
      <c r="D7" s="32"/>
      <c r="E7" s="32"/>
      <c r="F7" s="32"/>
      <c r="G7" s="32"/>
      <c r="H7" s="32"/>
      <c r="I7" s="32"/>
      <c r="J7" s="32"/>
      <c r="K7" s="32"/>
      <c r="L7" s="32"/>
    </row>
    <row r="8" spans="1:12" ht="15.75" thickBot="1" x14ac:dyDescent="0.3">
      <c r="A8" s="59" t="s">
        <v>189</v>
      </c>
      <c r="B8" s="3"/>
      <c r="C8" s="3"/>
      <c r="D8" s="3"/>
      <c r="E8" s="3"/>
      <c r="F8" s="3"/>
      <c r="G8" s="3"/>
      <c r="H8" s="3"/>
      <c r="I8" s="3"/>
      <c r="J8" s="3"/>
      <c r="K8" s="3"/>
      <c r="L8" s="3"/>
    </row>
    <row r="9" spans="1:12" ht="29.25" thickBot="1" x14ac:dyDescent="0.3">
      <c r="A9" s="145" t="s">
        <v>35</v>
      </c>
      <c r="B9" s="146">
        <f>B6*B7*B8</f>
        <v>0</v>
      </c>
      <c r="C9" s="146">
        <f t="shared" ref="C9:L9" si="1">C6*C7*C8</f>
        <v>0</v>
      </c>
      <c r="D9" s="146">
        <f t="shared" si="1"/>
        <v>0</v>
      </c>
      <c r="E9" s="146">
        <f t="shared" si="1"/>
        <v>0</v>
      </c>
      <c r="F9" s="146">
        <f t="shared" si="1"/>
        <v>0</v>
      </c>
      <c r="G9" s="146">
        <f t="shared" si="1"/>
        <v>0</v>
      </c>
      <c r="H9" s="146">
        <f t="shared" si="1"/>
        <v>0</v>
      </c>
      <c r="I9" s="146">
        <f t="shared" si="1"/>
        <v>0</v>
      </c>
      <c r="J9" s="146">
        <f t="shared" si="1"/>
        <v>0</v>
      </c>
      <c r="K9" s="146">
        <f t="shared" si="1"/>
        <v>0</v>
      </c>
      <c r="L9" s="146">
        <f t="shared" si="1"/>
        <v>0</v>
      </c>
    </row>
    <row r="10" spans="1:12" ht="15.75" thickBot="1" x14ac:dyDescent="0.3">
      <c r="A10" s="65" t="s">
        <v>36</v>
      </c>
      <c r="B10" s="139"/>
      <c r="C10" s="139"/>
      <c r="D10" s="3"/>
      <c r="E10" s="3"/>
      <c r="F10" s="3"/>
      <c r="G10" s="3"/>
      <c r="H10" s="3"/>
      <c r="I10" s="3"/>
      <c r="J10" s="3"/>
      <c r="K10" s="3"/>
      <c r="L10" s="3"/>
    </row>
    <row r="11" spans="1:12" ht="15.75" thickBot="1" x14ac:dyDescent="0.3">
      <c r="A11" s="65" t="s">
        <v>191</v>
      </c>
      <c r="B11" s="140"/>
      <c r="C11" s="140"/>
      <c r="D11" s="140"/>
      <c r="E11" s="140"/>
      <c r="F11" s="140"/>
      <c r="G11" s="140"/>
      <c r="H11" s="140"/>
      <c r="I11" s="140"/>
      <c r="J11" s="140"/>
      <c r="K11" s="140"/>
      <c r="L11" s="140"/>
    </row>
    <row r="12" spans="1:12" ht="15" customHeight="1" thickBot="1" x14ac:dyDescent="0.3">
      <c r="A12" s="65" t="s">
        <v>189</v>
      </c>
      <c r="B12" s="141"/>
      <c r="C12" s="141"/>
      <c r="D12" s="141"/>
      <c r="E12" s="141"/>
      <c r="F12" s="141"/>
      <c r="G12" s="141"/>
      <c r="H12" s="141"/>
      <c r="I12" s="141"/>
      <c r="J12" s="141"/>
      <c r="K12" s="141"/>
      <c r="L12" s="141"/>
    </row>
    <row r="13" spans="1:12" ht="29.25" thickBot="1" x14ac:dyDescent="0.3">
      <c r="A13" s="145" t="s">
        <v>37</v>
      </c>
      <c r="B13" s="146">
        <f>B10*B11*B12</f>
        <v>0</v>
      </c>
      <c r="C13" s="146">
        <f t="shared" ref="C13:L13" si="2">C10*C11*C12</f>
        <v>0</v>
      </c>
      <c r="D13" s="146">
        <f t="shared" si="2"/>
        <v>0</v>
      </c>
      <c r="E13" s="146">
        <f t="shared" si="2"/>
        <v>0</v>
      </c>
      <c r="F13" s="146">
        <f t="shared" si="2"/>
        <v>0</v>
      </c>
      <c r="G13" s="146">
        <f t="shared" si="2"/>
        <v>0</v>
      </c>
      <c r="H13" s="146">
        <f t="shared" si="2"/>
        <v>0</v>
      </c>
      <c r="I13" s="146">
        <f t="shared" si="2"/>
        <v>0</v>
      </c>
      <c r="J13" s="146">
        <f t="shared" si="2"/>
        <v>0</v>
      </c>
      <c r="K13" s="146">
        <f t="shared" si="2"/>
        <v>0</v>
      </c>
      <c r="L13" s="146">
        <f t="shared" si="2"/>
        <v>0</v>
      </c>
    </row>
    <row r="14" spans="1:12" ht="15.75" thickBot="1" x14ac:dyDescent="0.3">
      <c r="A14" s="201" t="s">
        <v>38</v>
      </c>
      <c r="B14" s="202">
        <f>B9+B13</f>
        <v>0</v>
      </c>
      <c r="C14" s="202">
        <f t="shared" ref="C14:L14" si="3">C9+C13</f>
        <v>0</v>
      </c>
      <c r="D14" s="202">
        <f t="shared" si="3"/>
        <v>0</v>
      </c>
      <c r="E14" s="202">
        <f t="shared" si="3"/>
        <v>0</v>
      </c>
      <c r="F14" s="202">
        <f t="shared" si="3"/>
        <v>0</v>
      </c>
      <c r="G14" s="202">
        <f t="shared" si="3"/>
        <v>0</v>
      </c>
      <c r="H14" s="202">
        <f t="shared" si="3"/>
        <v>0</v>
      </c>
      <c r="I14" s="202">
        <f t="shared" si="3"/>
        <v>0</v>
      </c>
      <c r="J14" s="202">
        <f t="shared" si="3"/>
        <v>0</v>
      </c>
      <c r="K14" s="202">
        <f t="shared" si="3"/>
        <v>0</v>
      </c>
      <c r="L14" s="202">
        <f t="shared" si="3"/>
        <v>0</v>
      </c>
    </row>
    <row r="15" spans="1:12" ht="15.75" thickBot="1" x14ac:dyDescent="0.3">
      <c r="A15" s="45"/>
      <c r="B15" s="45"/>
      <c r="C15" s="45"/>
      <c r="D15" s="142"/>
      <c r="E15" s="142"/>
      <c r="F15" s="142"/>
      <c r="G15" s="45"/>
      <c r="H15" s="45"/>
      <c r="I15" s="45"/>
      <c r="J15" s="45"/>
      <c r="K15" s="45"/>
      <c r="L15" s="45"/>
    </row>
    <row r="16" spans="1:12" ht="15.75" thickBot="1" x14ac:dyDescent="0.3">
      <c r="A16" s="266" t="s">
        <v>15</v>
      </c>
      <c r="B16" s="267"/>
      <c r="C16" s="267"/>
      <c r="D16" s="267"/>
      <c r="E16" s="294"/>
      <c r="F16" s="143"/>
      <c r="G16" s="45"/>
      <c r="H16" s="45"/>
      <c r="I16" s="45"/>
      <c r="J16" s="45"/>
      <c r="K16" s="45"/>
      <c r="L16" s="45"/>
    </row>
    <row r="17" spans="1:12" ht="15.75" thickBot="1" x14ac:dyDescent="0.3">
      <c r="A17" s="295" t="s">
        <v>192</v>
      </c>
      <c r="B17" s="296"/>
      <c r="C17" s="296"/>
      <c r="D17" s="296"/>
      <c r="E17" s="297"/>
      <c r="F17" s="143"/>
      <c r="G17" s="45"/>
      <c r="H17" s="45"/>
      <c r="I17" s="45"/>
      <c r="J17" s="45"/>
      <c r="K17" s="45"/>
      <c r="L17" s="45"/>
    </row>
    <row r="18" spans="1:12" ht="15.75" thickBot="1" x14ac:dyDescent="0.3">
      <c r="A18" s="295" t="s">
        <v>293</v>
      </c>
      <c r="B18" s="296"/>
      <c r="C18" s="296"/>
      <c r="D18" s="296"/>
      <c r="E18" s="297"/>
      <c r="F18" s="45"/>
      <c r="G18" s="45"/>
      <c r="H18" s="45"/>
      <c r="I18" s="45"/>
      <c r="J18" s="45"/>
      <c r="K18" s="45"/>
      <c r="L18" s="45"/>
    </row>
    <row r="22" spans="1:12" x14ac:dyDescent="0.25">
      <c r="D22" s="82"/>
      <c r="F22" s="144"/>
    </row>
    <row r="23" spans="1:12" x14ac:dyDescent="0.25">
      <c r="D23" s="82"/>
      <c r="F23" s="144"/>
    </row>
    <row r="24" spans="1:12" x14ac:dyDescent="0.25">
      <c r="D24" s="82"/>
      <c r="F24" s="144"/>
    </row>
  </sheetData>
  <mergeCells count="5">
    <mergeCell ref="C4:L4"/>
    <mergeCell ref="A17:E17"/>
    <mergeCell ref="A18:E18"/>
    <mergeCell ref="A16:E16"/>
    <mergeCell ref="A4:A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7440-07FD-41FF-B85B-A3EECDFED6A6}">
  <dimension ref="B2:N29"/>
  <sheetViews>
    <sheetView workbookViewId="0">
      <selection activeCell="H38" sqref="H38"/>
    </sheetView>
  </sheetViews>
  <sheetFormatPr defaultColWidth="9.140625" defaultRowHeight="15" x14ac:dyDescent="0.25"/>
  <cols>
    <col min="1" max="1" width="9.140625" style="58"/>
    <col min="2" max="2" width="38.42578125" style="58" customWidth="1"/>
    <col min="3" max="3" width="10.28515625" style="58" customWidth="1"/>
    <col min="4" max="4" width="11.85546875" style="58" bestFit="1" customWidth="1"/>
    <col min="5" max="14" width="10.5703125" style="58" customWidth="1"/>
    <col min="15" max="16384" width="9.140625" style="58"/>
  </cols>
  <sheetData>
    <row r="2" spans="2:14" x14ac:dyDescent="0.25">
      <c r="B2" s="315" t="s">
        <v>222</v>
      </c>
      <c r="C2" s="315"/>
    </row>
    <row r="4" spans="2:14" ht="30" x14ac:dyDescent="0.25">
      <c r="B4" s="147" t="s">
        <v>22</v>
      </c>
      <c r="C4" s="148" t="s">
        <v>188</v>
      </c>
      <c r="D4" s="148" t="s">
        <v>19</v>
      </c>
      <c r="E4" s="316" t="s">
        <v>229</v>
      </c>
      <c r="F4" s="317"/>
      <c r="G4" s="317"/>
      <c r="H4" s="317"/>
      <c r="I4" s="317"/>
      <c r="J4" s="317"/>
      <c r="K4" s="317"/>
      <c r="L4" s="317"/>
      <c r="M4" s="317"/>
      <c r="N4" s="318"/>
    </row>
    <row r="5" spans="2:14" x14ac:dyDescent="0.25">
      <c r="B5" s="132"/>
      <c r="C5" s="134"/>
      <c r="D5" s="133">
        <v>2019</v>
      </c>
      <c r="E5" s="134">
        <v>2020</v>
      </c>
      <c r="F5" s="134">
        <v>2021</v>
      </c>
      <c r="G5" s="134">
        <v>2022</v>
      </c>
      <c r="H5" s="134">
        <v>2023</v>
      </c>
      <c r="I5" s="134">
        <v>2024</v>
      </c>
      <c r="J5" s="134">
        <v>2025</v>
      </c>
      <c r="K5" s="134">
        <v>2026</v>
      </c>
      <c r="L5" s="134">
        <v>2027</v>
      </c>
      <c r="M5" s="134">
        <v>2028</v>
      </c>
      <c r="N5" s="134">
        <v>2029</v>
      </c>
    </row>
    <row r="6" spans="2:14" x14ac:dyDescent="0.25">
      <c r="B6" s="319" t="s">
        <v>223</v>
      </c>
      <c r="C6" s="320"/>
      <c r="D6" s="320"/>
      <c r="E6" s="320"/>
      <c r="F6" s="320"/>
      <c r="G6" s="320"/>
      <c r="H6" s="320"/>
      <c r="I6" s="320"/>
      <c r="J6" s="320"/>
      <c r="K6" s="320"/>
      <c r="L6" s="320"/>
      <c r="M6" s="320"/>
      <c r="N6" s="321"/>
    </row>
    <row r="7" spans="2:14" x14ac:dyDescent="0.25">
      <c r="B7" s="135" t="s">
        <v>226</v>
      </c>
      <c r="C7" s="136" t="s">
        <v>219</v>
      </c>
      <c r="D7" s="137"/>
      <c r="E7" s="137"/>
      <c r="F7" s="137"/>
      <c r="G7" s="137"/>
      <c r="H7" s="137"/>
      <c r="I7" s="137"/>
      <c r="J7" s="137"/>
      <c r="K7" s="137"/>
      <c r="L7" s="137"/>
      <c r="M7" s="137"/>
      <c r="N7" s="137"/>
    </row>
    <row r="8" spans="2:14" x14ac:dyDescent="0.25">
      <c r="B8" s="135" t="s">
        <v>271</v>
      </c>
      <c r="C8" s="136" t="s">
        <v>219</v>
      </c>
      <c r="D8" s="137"/>
      <c r="E8" s="137"/>
      <c r="F8" s="137"/>
      <c r="G8" s="137"/>
      <c r="H8" s="137"/>
      <c r="I8" s="137"/>
      <c r="J8" s="137"/>
      <c r="K8" s="137"/>
      <c r="L8" s="137"/>
      <c r="M8" s="137"/>
      <c r="N8" s="137"/>
    </row>
    <row r="9" spans="2:14" x14ac:dyDescent="0.25">
      <c r="B9" s="147" t="s">
        <v>20</v>
      </c>
      <c r="C9" s="149" t="s">
        <v>219</v>
      </c>
      <c r="D9" s="150">
        <f>SUM(D7:D8)</f>
        <v>0</v>
      </c>
      <c r="E9" s="150">
        <f t="shared" ref="E9:N9" si="0">SUM(E7:E8)</f>
        <v>0</v>
      </c>
      <c r="F9" s="150">
        <f t="shared" si="0"/>
        <v>0</v>
      </c>
      <c r="G9" s="150">
        <f t="shared" si="0"/>
        <v>0</v>
      </c>
      <c r="H9" s="150">
        <f t="shared" si="0"/>
        <v>0</v>
      </c>
      <c r="I9" s="150">
        <f t="shared" si="0"/>
        <v>0</v>
      </c>
      <c r="J9" s="150">
        <f t="shared" si="0"/>
        <v>0</v>
      </c>
      <c r="K9" s="150">
        <f t="shared" si="0"/>
        <v>0</v>
      </c>
      <c r="L9" s="150">
        <f t="shared" si="0"/>
        <v>0</v>
      </c>
      <c r="M9" s="150">
        <f t="shared" si="0"/>
        <v>0</v>
      </c>
      <c r="N9" s="150">
        <f t="shared" si="0"/>
        <v>0</v>
      </c>
    </row>
    <row r="10" spans="2:14" x14ac:dyDescent="0.25">
      <c r="B10" s="319" t="s">
        <v>315</v>
      </c>
      <c r="C10" s="320"/>
      <c r="D10" s="320"/>
      <c r="E10" s="320"/>
      <c r="F10" s="320"/>
      <c r="G10" s="320"/>
      <c r="H10" s="320"/>
      <c r="I10" s="320"/>
      <c r="J10" s="320"/>
      <c r="K10" s="320"/>
      <c r="L10" s="320"/>
      <c r="M10" s="320"/>
      <c r="N10" s="321"/>
    </row>
    <row r="11" spans="2:14" x14ac:dyDescent="0.25">
      <c r="B11" s="135"/>
      <c r="C11" s="136" t="s">
        <v>219</v>
      </c>
      <c r="D11" s="137"/>
      <c r="E11" s="137"/>
      <c r="F11" s="137"/>
      <c r="G11" s="137"/>
      <c r="H11" s="137"/>
      <c r="I11" s="137"/>
      <c r="J11" s="137"/>
      <c r="K11" s="137"/>
      <c r="L11" s="137"/>
      <c r="M11" s="137"/>
      <c r="N11" s="137"/>
    </row>
    <row r="12" spans="2:14" x14ac:dyDescent="0.25">
      <c r="B12" s="135"/>
      <c r="C12" s="136" t="s">
        <v>219</v>
      </c>
      <c r="D12" s="137"/>
      <c r="E12" s="137"/>
      <c r="F12" s="137"/>
      <c r="G12" s="137"/>
      <c r="H12" s="137"/>
      <c r="I12" s="137"/>
      <c r="J12" s="137"/>
      <c r="K12" s="137"/>
      <c r="L12" s="137"/>
      <c r="M12" s="137"/>
      <c r="N12" s="137"/>
    </row>
    <row r="13" spans="2:14" x14ac:dyDescent="0.25">
      <c r="B13" s="135"/>
      <c r="C13" s="136" t="s">
        <v>219</v>
      </c>
      <c r="D13" s="137"/>
      <c r="E13" s="137"/>
      <c r="F13" s="137"/>
      <c r="G13" s="137"/>
      <c r="H13" s="137"/>
      <c r="I13" s="137"/>
      <c r="J13" s="137"/>
      <c r="K13" s="137"/>
      <c r="L13" s="137"/>
      <c r="M13" s="137"/>
      <c r="N13" s="137"/>
    </row>
    <row r="14" spans="2:14" x14ac:dyDescent="0.25">
      <c r="B14" s="135"/>
      <c r="C14" s="136" t="s">
        <v>219</v>
      </c>
      <c r="D14" s="137"/>
      <c r="E14" s="137"/>
      <c r="F14" s="137"/>
      <c r="G14" s="137"/>
      <c r="H14" s="137"/>
      <c r="I14" s="137"/>
      <c r="J14" s="137"/>
      <c r="K14" s="137"/>
      <c r="L14" s="137"/>
      <c r="M14" s="137"/>
      <c r="N14" s="137"/>
    </row>
    <row r="15" spans="2:14" x14ac:dyDescent="0.25">
      <c r="B15" s="147" t="s">
        <v>20</v>
      </c>
      <c r="C15" s="149" t="s">
        <v>219</v>
      </c>
      <c r="D15" s="150">
        <f>SUM(D11:D14)</f>
        <v>0</v>
      </c>
      <c r="E15" s="150">
        <f t="shared" ref="E15:N15" si="1">SUM(E11:E14)</f>
        <v>0</v>
      </c>
      <c r="F15" s="150">
        <f t="shared" si="1"/>
        <v>0</v>
      </c>
      <c r="G15" s="150">
        <f t="shared" si="1"/>
        <v>0</v>
      </c>
      <c r="H15" s="150">
        <f t="shared" si="1"/>
        <v>0</v>
      </c>
      <c r="I15" s="150">
        <f t="shared" si="1"/>
        <v>0</v>
      </c>
      <c r="J15" s="150">
        <f t="shared" si="1"/>
        <v>0</v>
      </c>
      <c r="K15" s="150">
        <f t="shared" si="1"/>
        <v>0</v>
      </c>
      <c r="L15" s="150">
        <f t="shared" si="1"/>
        <v>0</v>
      </c>
      <c r="M15" s="150">
        <f t="shared" si="1"/>
        <v>0</v>
      </c>
      <c r="N15" s="150">
        <f t="shared" si="1"/>
        <v>0</v>
      </c>
    </row>
    <row r="16" spans="2:14" x14ac:dyDescent="0.25">
      <c r="B16" s="319" t="s">
        <v>220</v>
      </c>
      <c r="C16" s="320"/>
      <c r="D16" s="320"/>
      <c r="E16" s="320"/>
      <c r="F16" s="320"/>
      <c r="G16" s="320"/>
      <c r="H16" s="320"/>
      <c r="I16" s="320"/>
      <c r="J16" s="320"/>
      <c r="K16" s="320"/>
      <c r="L16" s="320"/>
      <c r="M16" s="320"/>
      <c r="N16" s="321"/>
    </row>
    <row r="17" spans="2:14" x14ac:dyDescent="0.25">
      <c r="B17" s="135"/>
      <c r="C17" s="136" t="s">
        <v>224</v>
      </c>
      <c r="D17" s="137"/>
      <c r="E17" s="137"/>
      <c r="F17" s="137"/>
      <c r="G17" s="137"/>
      <c r="H17" s="137"/>
      <c r="I17" s="137"/>
      <c r="J17" s="137"/>
      <c r="K17" s="137"/>
      <c r="L17" s="137"/>
      <c r="M17" s="137"/>
      <c r="N17" s="137"/>
    </row>
    <row r="18" spans="2:14" x14ac:dyDescent="0.25">
      <c r="B18" s="135"/>
      <c r="C18" s="136" t="s">
        <v>237</v>
      </c>
      <c r="D18" s="137"/>
      <c r="E18" s="137"/>
      <c r="F18" s="137"/>
      <c r="G18" s="137"/>
      <c r="H18" s="137"/>
      <c r="I18" s="137"/>
      <c r="J18" s="137"/>
      <c r="K18" s="137"/>
      <c r="L18" s="137"/>
      <c r="M18" s="137"/>
      <c r="N18" s="137"/>
    </row>
    <row r="19" spans="2:14" x14ac:dyDescent="0.25">
      <c r="B19" s="135"/>
      <c r="C19" s="136" t="s">
        <v>316</v>
      </c>
      <c r="D19" s="137"/>
      <c r="E19" s="137"/>
      <c r="F19" s="137"/>
      <c r="G19" s="137"/>
      <c r="H19" s="137"/>
      <c r="I19" s="137"/>
      <c r="J19" s="137"/>
      <c r="K19" s="137"/>
      <c r="L19" s="137"/>
      <c r="M19" s="137"/>
      <c r="N19" s="137"/>
    </row>
    <row r="20" spans="2:14" x14ac:dyDescent="0.25">
      <c r="B20" s="135"/>
      <c r="C20" s="136" t="s">
        <v>224</v>
      </c>
      <c r="D20" s="137"/>
      <c r="E20" s="137"/>
      <c r="F20" s="137"/>
      <c r="G20" s="137"/>
      <c r="H20" s="137"/>
      <c r="I20" s="137"/>
      <c r="J20" s="137"/>
      <c r="K20" s="137"/>
      <c r="L20" s="137"/>
      <c r="M20" s="137"/>
      <c r="N20" s="137"/>
    </row>
    <row r="21" spans="2:14" x14ac:dyDescent="0.25">
      <c r="B21" s="135"/>
      <c r="C21" s="136" t="s">
        <v>224</v>
      </c>
      <c r="D21" s="137"/>
      <c r="E21" s="137"/>
      <c r="F21" s="137"/>
      <c r="G21" s="137"/>
      <c r="H21" s="137"/>
      <c r="I21" s="137"/>
      <c r="J21" s="137"/>
      <c r="K21" s="137"/>
      <c r="L21" s="137"/>
      <c r="M21" s="137"/>
      <c r="N21" s="137"/>
    </row>
    <row r="22" spans="2:14" x14ac:dyDescent="0.25">
      <c r="B22" s="135"/>
      <c r="C22" s="136" t="s">
        <v>224</v>
      </c>
      <c r="D22" s="137"/>
      <c r="E22" s="137"/>
      <c r="F22" s="137"/>
      <c r="G22" s="137"/>
      <c r="H22" s="137"/>
      <c r="I22" s="137"/>
      <c r="J22" s="137"/>
      <c r="K22" s="137"/>
      <c r="L22" s="137"/>
      <c r="M22" s="137"/>
      <c r="N22" s="137"/>
    </row>
    <row r="23" spans="2:14" x14ac:dyDescent="0.25">
      <c r="B23" s="312" t="s">
        <v>221</v>
      </c>
      <c r="C23" s="313"/>
      <c r="D23" s="313"/>
      <c r="E23" s="313"/>
      <c r="F23" s="313"/>
      <c r="G23" s="313"/>
      <c r="H23" s="313"/>
      <c r="I23" s="313"/>
      <c r="J23" s="313"/>
      <c r="K23" s="313"/>
      <c r="L23" s="313"/>
      <c r="M23" s="313"/>
      <c r="N23" s="314"/>
    </row>
    <row r="24" spans="2:14" x14ac:dyDescent="0.25">
      <c r="B24" s="135"/>
      <c r="C24" s="137" t="s">
        <v>225</v>
      </c>
      <c r="D24" s="137"/>
      <c r="E24" s="137"/>
      <c r="F24" s="137"/>
      <c r="G24" s="137"/>
      <c r="H24" s="137"/>
      <c r="I24" s="137"/>
      <c r="J24" s="137"/>
      <c r="K24" s="137"/>
      <c r="L24" s="137"/>
      <c r="M24" s="137"/>
      <c r="N24" s="137"/>
    </row>
    <row r="25" spans="2:14" x14ac:dyDescent="0.25">
      <c r="B25" s="135"/>
      <c r="C25" s="137" t="s">
        <v>225</v>
      </c>
      <c r="D25" s="137"/>
      <c r="E25" s="137"/>
      <c r="F25" s="137"/>
      <c r="G25" s="137"/>
      <c r="H25" s="137"/>
      <c r="I25" s="137"/>
      <c r="J25" s="137"/>
      <c r="K25" s="137"/>
      <c r="L25" s="137"/>
      <c r="M25" s="137"/>
      <c r="N25" s="137"/>
    </row>
    <row r="26" spans="2:14" x14ac:dyDescent="0.25">
      <c r="B26" s="135"/>
      <c r="C26" s="137" t="s">
        <v>225</v>
      </c>
      <c r="D26" s="137"/>
      <c r="E26" s="137"/>
      <c r="F26" s="137"/>
      <c r="G26" s="137"/>
      <c r="H26" s="137"/>
      <c r="I26" s="137"/>
      <c r="J26" s="137"/>
      <c r="K26" s="137"/>
      <c r="L26" s="137"/>
      <c r="M26" s="137"/>
      <c r="N26" s="137"/>
    </row>
    <row r="27" spans="2:14" x14ac:dyDescent="0.25">
      <c r="B27" s="135"/>
      <c r="C27" s="137" t="s">
        <v>225</v>
      </c>
      <c r="D27" s="137"/>
      <c r="E27" s="137"/>
      <c r="F27" s="137"/>
      <c r="G27" s="137"/>
      <c r="H27" s="137"/>
      <c r="I27" s="137"/>
      <c r="J27" s="137"/>
      <c r="K27" s="137"/>
      <c r="L27" s="137"/>
      <c r="M27" s="137"/>
      <c r="N27" s="137"/>
    </row>
    <row r="28" spans="2:14" x14ac:dyDescent="0.25">
      <c r="B28" s="135"/>
      <c r="C28" s="137" t="s">
        <v>225</v>
      </c>
      <c r="D28" s="137"/>
      <c r="E28" s="137"/>
      <c r="F28" s="137"/>
      <c r="G28" s="137"/>
      <c r="H28" s="137"/>
      <c r="I28" s="137"/>
      <c r="J28" s="137"/>
      <c r="K28" s="137"/>
      <c r="L28" s="137"/>
      <c r="M28" s="137"/>
      <c r="N28" s="137"/>
    </row>
    <row r="29" spans="2:14" x14ac:dyDescent="0.25">
      <c r="B29" s="135"/>
      <c r="C29" s="137" t="s">
        <v>225</v>
      </c>
      <c r="D29" s="137"/>
      <c r="E29" s="137"/>
      <c r="F29" s="137"/>
      <c r="G29" s="137"/>
      <c r="H29" s="137"/>
      <c r="I29" s="137"/>
      <c r="J29" s="137"/>
      <c r="K29" s="137"/>
      <c r="L29" s="137"/>
      <c r="M29" s="137"/>
      <c r="N29" s="137"/>
    </row>
  </sheetData>
  <mergeCells count="6">
    <mergeCell ref="B23:N23"/>
    <mergeCell ref="B2:C2"/>
    <mergeCell ref="E4:N4"/>
    <mergeCell ref="B6:N6"/>
    <mergeCell ref="B10:N10"/>
    <mergeCell ref="B16:N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3"/>
  <sheetViews>
    <sheetView topLeftCell="A21" workbookViewId="0">
      <selection activeCell="A5" sqref="A5:B6"/>
    </sheetView>
  </sheetViews>
  <sheetFormatPr defaultColWidth="9.140625" defaultRowHeight="15" x14ac:dyDescent="0.25"/>
  <cols>
    <col min="1" max="1" width="50.5703125" style="57" customWidth="1"/>
    <col min="2" max="2" width="25.28515625" style="57" customWidth="1"/>
    <col min="3" max="3" width="17.7109375" style="57" bestFit="1" customWidth="1"/>
    <col min="4" max="13" width="15.28515625" style="57" bestFit="1" customWidth="1"/>
    <col min="14" max="16384" width="9.140625" style="57"/>
  </cols>
  <sheetData>
    <row r="1" spans="1:13" x14ac:dyDescent="0.25">
      <c r="C1" s="151"/>
      <c r="D1" s="151"/>
      <c r="E1" s="151"/>
      <c r="F1" s="151"/>
      <c r="G1" s="151"/>
    </row>
    <row r="2" spans="1:13" x14ac:dyDescent="0.25">
      <c r="C2" s="151"/>
      <c r="D2" s="151"/>
      <c r="E2" s="151"/>
      <c r="F2" s="151"/>
      <c r="G2" s="151"/>
    </row>
    <row r="3" spans="1:13" x14ac:dyDescent="0.25">
      <c r="A3" s="52" t="s">
        <v>294</v>
      </c>
      <c r="B3" s="45"/>
      <c r="C3" s="75"/>
      <c r="D3" s="75"/>
      <c r="E3" s="75"/>
      <c r="F3" s="75"/>
      <c r="G3" s="75"/>
      <c r="H3" s="45"/>
      <c r="I3" s="45"/>
      <c r="J3" s="45"/>
      <c r="K3" s="45"/>
      <c r="L3" s="45"/>
      <c r="M3" s="45"/>
    </row>
    <row r="4" spans="1:13" x14ac:dyDescent="0.25">
      <c r="A4" s="45"/>
      <c r="B4" s="45"/>
      <c r="C4" s="75"/>
      <c r="D4" s="75"/>
      <c r="E4" s="75"/>
      <c r="F4" s="75"/>
      <c r="G4" s="75"/>
      <c r="H4" s="45"/>
      <c r="I4" s="45"/>
      <c r="J4" s="45"/>
      <c r="K4" s="45"/>
      <c r="L4" s="45"/>
      <c r="M4" s="45"/>
    </row>
    <row r="5" spans="1:13" x14ac:dyDescent="0.25">
      <c r="A5" s="323" t="s">
        <v>39</v>
      </c>
      <c r="B5" s="323"/>
      <c r="C5" s="87"/>
      <c r="D5" s="87"/>
      <c r="E5" s="87"/>
      <c r="F5" s="87"/>
      <c r="G5" s="87"/>
      <c r="H5" s="53"/>
      <c r="I5" s="53"/>
      <c r="J5" s="53"/>
      <c r="K5" s="53"/>
      <c r="L5" s="53"/>
      <c r="M5" s="53"/>
    </row>
    <row r="6" spans="1:13" ht="15.75" thickBot="1" x14ac:dyDescent="0.3">
      <c r="A6" s="324"/>
      <c r="B6" s="324"/>
      <c r="C6" s="87"/>
      <c r="D6" s="87"/>
      <c r="E6" s="87"/>
      <c r="F6" s="87"/>
      <c r="G6" s="87"/>
      <c r="H6" s="53"/>
      <c r="I6" s="53"/>
      <c r="J6" s="53"/>
      <c r="K6" s="53"/>
      <c r="L6" s="53"/>
      <c r="M6" s="53"/>
    </row>
    <row r="7" spans="1:13" x14ac:dyDescent="0.25">
      <c r="A7" s="330" t="s">
        <v>40</v>
      </c>
      <c r="B7" s="330" t="s">
        <v>188</v>
      </c>
      <c r="C7" s="332" t="s">
        <v>246</v>
      </c>
      <c r="D7" s="322" t="s">
        <v>239</v>
      </c>
      <c r="E7" s="301"/>
      <c r="F7" s="301"/>
      <c r="G7" s="301"/>
      <c r="H7" s="301"/>
      <c r="I7" s="301"/>
      <c r="J7" s="301"/>
      <c r="K7" s="301"/>
      <c r="L7" s="301"/>
      <c r="M7" s="301"/>
    </row>
    <row r="8" spans="1:13" ht="15.75" thickBot="1" x14ac:dyDescent="0.3">
      <c r="A8" s="331"/>
      <c r="B8" s="331"/>
      <c r="C8" s="333"/>
      <c r="D8" s="13">
        <v>2020</v>
      </c>
      <c r="E8" s="13">
        <f>D8+1</f>
        <v>2021</v>
      </c>
      <c r="F8" s="13">
        <f t="shared" ref="F8:M8" si="0">E8+1</f>
        <v>2022</v>
      </c>
      <c r="G8" s="13">
        <f t="shared" si="0"/>
        <v>2023</v>
      </c>
      <c r="H8" s="13">
        <f t="shared" si="0"/>
        <v>2024</v>
      </c>
      <c r="I8" s="13">
        <f t="shared" si="0"/>
        <v>2025</v>
      </c>
      <c r="J8" s="13">
        <f t="shared" si="0"/>
        <v>2026</v>
      </c>
      <c r="K8" s="13">
        <f t="shared" si="0"/>
        <v>2027</v>
      </c>
      <c r="L8" s="13">
        <f t="shared" si="0"/>
        <v>2028</v>
      </c>
      <c r="M8" s="13">
        <f t="shared" si="0"/>
        <v>2029</v>
      </c>
    </row>
    <row r="9" spans="1:13" x14ac:dyDescent="0.25">
      <c r="A9" s="129"/>
      <c r="B9" s="103" t="s">
        <v>32</v>
      </c>
      <c r="C9" s="130"/>
      <c r="D9" s="125"/>
      <c r="E9" s="125"/>
      <c r="F9" s="125"/>
      <c r="G9" s="125"/>
      <c r="H9" s="125"/>
      <c r="I9" s="125"/>
      <c r="J9" s="125"/>
      <c r="K9" s="125"/>
      <c r="L9" s="125"/>
      <c r="M9" s="125"/>
    </row>
    <row r="10" spans="1:13" x14ac:dyDescent="0.25">
      <c r="A10" s="129"/>
      <c r="B10" s="103" t="s">
        <v>32</v>
      </c>
      <c r="C10" s="130"/>
      <c r="D10" s="125"/>
      <c r="E10" s="125"/>
      <c r="F10" s="125"/>
      <c r="G10" s="125"/>
      <c r="H10" s="125"/>
      <c r="I10" s="125"/>
      <c r="J10" s="125"/>
      <c r="K10" s="125"/>
      <c r="L10" s="125"/>
      <c r="M10" s="125"/>
    </row>
    <row r="11" spans="1:13" x14ac:dyDescent="0.25">
      <c r="A11" s="129"/>
      <c r="B11" s="103" t="s">
        <v>32</v>
      </c>
      <c r="C11" s="130"/>
      <c r="D11" s="125"/>
      <c r="E11" s="125"/>
      <c r="F11" s="125"/>
      <c r="G11" s="125"/>
      <c r="H11" s="125"/>
      <c r="I11" s="125"/>
      <c r="J11" s="125"/>
      <c r="K11" s="125"/>
      <c r="L11" s="125"/>
      <c r="M11" s="125"/>
    </row>
    <row r="12" spans="1:13" x14ac:dyDescent="0.25">
      <c r="A12" s="129"/>
      <c r="B12" s="103" t="s">
        <v>32</v>
      </c>
      <c r="C12" s="130"/>
      <c r="D12" s="125"/>
      <c r="E12" s="125"/>
      <c r="F12" s="125"/>
      <c r="G12" s="125"/>
      <c r="H12" s="125"/>
      <c r="I12" s="125"/>
      <c r="J12" s="125"/>
      <c r="K12" s="125"/>
      <c r="L12" s="125"/>
      <c r="M12" s="125"/>
    </row>
    <row r="13" spans="1:13" x14ac:dyDescent="0.25">
      <c r="A13" s="129"/>
      <c r="B13" s="103" t="s">
        <v>237</v>
      </c>
      <c r="C13" s="130"/>
      <c r="D13" s="125"/>
      <c r="E13" s="125"/>
      <c r="F13" s="125"/>
      <c r="G13" s="125"/>
      <c r="H13" s="125"/>
      <c r="I13" s="125"/>
      <c r="J13" s="125"/>
      <c r="K13" s="125"/>
      <c r="L13" s="125"/>
      <c r="M13" s="125"/>
    </row>
    <row r="14" spans="1:13" x14ac:dyDescent="0.25">
      <c r="A14" s="129"/>
      <c r="B14" s="103" t="s">
        <v>32</v>
      </c>
      <c r="C14" s="130"/>
      <c r="D14" s="125"/>
      <c r="E14" s="125"/>
      <c r="F14" s="125"/>
      <c r="G14" s="125"/>
      <c r="H14" s="125"/>
      <c r="I14" s="125"/>
      <c r="J14" s="125"/>
      <c r="K14" s="125"/>
      <c r="L14" s="125"/>
      <c r="M14" s="125"/>
    </row>
    <row r="15" spans="1:13" x14ac:dyDescent="0.25">
      <c r="A15" s="129"/>
      <c r="B15" s="103" t="s">
        <v>225</v>
      </c>
      <c r="C15" s="130"/>
      <c r="D15" s="125"/>
      <c r="E15" s="125"/>
      <c r="F15" s="125"/>
      <c r="G15" s="125"/>
      <c r="H15" s="125"/>
      <c r="I15" s="125"/>
      <c r="J15" s="125"/>
      <c r="K15" s="125"/>
      <c r="L15" s="125"/>
      <c r="M15" s="125"/>
    </row>
    <row r="16" spans="1:13" x14ac:dyDescent="0.25">
      <c r="A16" s="129"/>
      <c r="B16" s="103" t="s">
        <v>32</v>
      </c>
      <c r="C16" s="130"/>
      <c r="D16" s="125"/>
      <c r="E16" s="125"/>
      <c r="F16" s="125"/>
      <c r="G16" s="125"/>
      <c r="H16" s="125"/>
      <c r="I16" s="125"/>
      <c r="J16" s="125"/>
      <c r="K16" s="125"/>
      <c r="L16" s="125"/>
      <c r="M16" s="125"/>
    </row>
    <row r="17" spans="1:13" x14ac:dyDescent="0.25">
      <c r="A17" s="129"/>
      <c r="B17" s="103" t="s">
        <v>236</v>
      </c>
      <c r="C17" s="130"/>
      <c r="D17" s="125"/>
      <c r="E17" s="125"/>
      <c r="F17" s="125"/>
      <c r="G17" s="125"/>
      <c r="H17" s="125"/>
      <c r="I17" s="125"/>
      <c r="J17" s="125"/>
      <c r="K17" s="125"/>
      <c r="L17" s="125"/>
      <c r="M17" s="125"/>
    </row>
    <row r="18" spans="1:13" x14ac:dyDescent="0.25">
      <c r="A18" s="129"/>
      <c r="B18" s="103" t="s">
        <v>32</v>
      </c>
      <c r="C18" s="130"/>
      <c r="D18" s="125"/>
      <c r="E18" s="125"/>
      <c r="F18" s="125"/>
      <c r="G18" s="125"/>
      <c r="H18" s="125"/>
      <c r="I18" s="125"/>
      <c r="J18" s="125"/>
      <c r="K18" s="125"/>
      <c r="L18" s="125"/>
      <c r="M18" s="125"/>
    </row>
    <row r="19" spans="1:13" x14ac:dyDescent="0.25">
      <c r="A19" s="129"/>
      <c r="B19" s="103" t="s">
        <v>235</v>
      </c>
      <c r="C19" s="130"/>
      <c r="D19" s="125"/>
      <c r="E19" s="125"/>
      <c r="F19" s="125"/>
      <c r="G19" s="125"/>
      <c r="H19" s="125"/>
      <c r="I19" s="125"/>
      <c r="J19" s="125"/>
      <c r="K19" s="125"/>
      <c r="L19" s="125"/>
      <c r="M19" s="125"/>
    </row>
    <row r="20" spans="1:13" ht="15.75" thickBot="1" x14ac:dyDescent="0.3">
      <c r="A20" s="59" t="s">
        <v>20</v>
      </c>
      <c r="B20" s="103"/>
      <c r="C20" s="125"/>
      <c r="D20" s="125"/>
      <c r="E20" s="125"/>
      <c r="F20" s="125"/>
      <c r="G20" s="125"/>
      <c r="H20" s="125"/>
      <c r="I20" s="125"/>
      <c r="J20" s="125"/>
      <c r="K20" s="125"/>
      <c r="L20" s="125"/>
      <c r="M20" s="125"/>
    </row>
    <row r="21" spans="1:13" x14ac:dyDescent="0.25">
      <c r="A21" s="45"/>
      <c r="B21" s="45"/>
      <c r="C21" s="45"/>
      <c r="D21" s="45"/>
      <c r="E21" s="45"/>
      <c r="F21" s="45"/>
      <c r="G21" s="45"/>
      <c r="H21" s="45"/>
      <c r="I21" s="45"/>
      <c r="J21" s="45"/>
      <c r="K21" s="45"/>
      <c r="L21" s="45"/>
      <c r="M21" s="45"/>
    </row>
    <row r="22" spans="1:13" x14ac:dyDescent="0.25">
      <c r="A22" s="323" t="s">
        <v>193</v>
      </c>
      <c r="B22" s="323"/>
      <c r="C22" s="53"/>
      <c r="D22" s="53" t="s">
        <v>11</v>
      </c>
      <c r="E22" s="53"/>
      <c r="F22" s="53"/>
      <c r="G22" s="53"/>
      <c r="H22" s="53"/>
      <c r="I22" s="53"/>
      <c r="J22" s="53"/>
      <c r="K22" s="53"/>
      <c r="L22" s="53"/>
      <c r="M22" s="53"/>
    </row>
    <row r="23" spans="1:13" ht="15.75" thickBot="1" x14ac:dyDescent="0.3">
      <c r="A23" s="324"/>
      <c r="B23" s="324"/>
      <c r="C23" s="67"/>
      <c r="D23" s="126"/>
      <c r="E23" s="126"/>
      <c r="F23" s="126"/>
      <c r="G23" s="126"/>
      <c r="H23" s="126"/>
      <c r="I23" s="126"/>
      <c r="J23" s="126"/>
      <c r="K23" s="126"/>
      <c r="L23" s="126"/>
      <c r="M23" s="126"/>
    </row>
    <row r="24" spans="1:13" x14ac:dyDescent="0.25">
      <c r="A24" s="330" t="s">
        <v>40</v>
      </c>
      <c r="B24" s="330" t="s">
        <v>238</v>
      </c>
      <c r="C24" s="332">
        <v>2019</v>
      </c>
      <c r="D24" s="322" t="s">
        <v>206</v>
      </c>
      <c r="E24" s="301"/>
      <c r="F24" s="301"/>
      <c r="G24" s="301"/>
      <c r="H24" s="301"/>
      <c r="I24" s="301"/>
      <c r="J24" s="301"/>
      <c r="K24" s="301"/>
      <c r="L24" s="301"/>
      <c r="M24" s="301"/>
    </row>
    <row r="25" spans="1:13" ht="15.75" thickBot="1" x14ac:dyDescent="0.3">
      <c r="A25" s="331"/>
      <c r="B25" s="331"/>
      <c r="C25" s="333"/>
      <c r="D25" s="13">
        <f t="shared" ref="D25:M25" si="1">D8</f>
        <v>2020</v>
      </c>
      <c r="E25" s="13">
        <f t="shared" si="1"/>
        <v>2021</v>
      </c>
      <c r="F25" s="13">
        <f t="shared" si="1"/>
        <v>2022</v>
      </c>
      <c r="G25" s="13">
        <f t="shared" si="1"/>
        <v>2023</v>
      </c>
      <c r="H25" s="13">
        <f t="shared" si="1"/>
        <v>2024</v>
      </c>
      <c r="I25" s="13">
        <f t="shared" si="1"/>
        <v>2025</v>
      </c>
      <c r="J25" s="13">
        <f t="shared" si="1"/>
        <v>2026</v>
      </c>
      <c r="K25" s="13">
        <f t="shared" si="1"/>
        <v>2027</v>
      </c>
      <c r="L25" s="13">
        <f t="shared" si="1"/>
        <v>2028</v>
      </c>
      <c r="M25" s="13">
        <f t="shared" si="1"/>
        <v>2029</v>
      </c>
    </row>
    <row r="26" spans="1:13" x14ac:dyDescent="0.25">
      <c r="A26" s="129"/>
      <c r="B26" s="131"/>
      <c r="C26" s="7"/>
      <c r="D26" s="4"/>
      <c r="E26" s="4"/>
      <c r="F26" s="4"/>
      <c r="G26" s="4"/>
      <c r="H26" s="4"/>
      <c r="I26" s="4"/>
      <c r="J26" s="4"/>
      <c r="K26" s="4"/>
      <c r="L26" s="4"/>
      <c r="M26" s="4"/>
    </row>
    <row r="27" spans="1:13" x14ac:dyDescent="0.25">
      <c r="A27" s="129"/>
      <c r="B27" s="131"/>
      <c r="C27" s="7"/>
      <c r="D27" s="4"/>
      <c r="E27" s="4"/>
      <c r="F27" s="4"/>
      <c r="G27" s="4"/>
      <c r="H27" s="4"/>
      <c r="I27" s="4"/>
      <c r="J27" s="4"/>
      <c r="K27" s="4"/>
      <c r="L27" s="4"/>
      <c r="M27" s="4"/>
    </row>
    <row r="28" spans="1:13" x14ac:dyDescent="0.25">
      <c r="A28" s="129"/>
      <c r="B28" s="131"/>
      <c r="C28" s="7"/>
      <c r="D28" s="4"/>
      <c r="E28" s="4"/>
      <c r="F28" s="4"/>
      <c r="G28" s="4"/>
      <c r="H28" s="4"/>
      <c r="I28" s="4"/>
      <c r="J28" s="4"/>
      <c r="K28" s="4"/>
      <c r="L28" s="4"/>
      <c r="M28" s="4"/>
    </row>
    <row r="29" spans="1:13" x14ac:dyDescent="0.25">
      <c r="A29" s="129"/>
      <c r="B29" s="131"/>
      <c r="C29" s="7"/>
      <c r="D29" s="4"/>
      <c r="E29" s="4"/>
      <c r="F29" s="4"/>
      <c r="G29" s="4"/>
      <c r="H29" s="4"/>
      <c r="I29" s="4"/>
      <c r="J29" s="4"/>
      <c r="K29" s="4"/>
      <c r="L29" s="4"/>
      <c r="M29" s="4"/>
    </row>
    <row r="30" spans="1:13" x14ac:dyDescent="0.25">
      <c r="A30" s="129"/>
      <c r="B30" s="131"/>
      <c r="C30" s="7"/>
      <c r="D30" s="4"/>
      <c r="E30" s="4"/>
      <c r="F30" s="4"/>
      <c r="G30" s="4"/>
      <c r="H30" s="4"/>
      <c r="I30" s="4"/>
      <c r="J30" s="4"/>
      <c r="K30" s="4"/>
      <c r="L30" s="4"/>
      <c r="M30" s="4"/>
    </row>
    <row r="31" spans="1:13" x14ac:dyDescent="0.25">
      <c r="A31" s="129"/>
      <c r="B31" s="131"/>
      <c r="C31" s="7"/>
      <c r="D31" s="4"/>
      <c r="E31" s="4"/>
      <c r="F31" s="4"/>
      <c r="G31" s="4"/>
      <c r="H31" s="4"/>
      <c r="I31" s="4"/>
      <c r="J31" s="4"/>
      <c r="K31" s="4"/>
      <c r="L31" s="4"/>
      <c r="M31" s="4"/>
    </row>
    <row r="32" spans="1:13" x14ac:dyDescent="0.25">
      <c r="A32" s="129"/>
      <c r="B32" s="131"/>
      <c r="C32" s="7"/>
      <c r="D32" s="4"/>
      <c r="E32" s="4"/>
      <c r="F32" s="4"/>
      <c r="G32" s="4"/>
      <c r="H32" s="4"/>
      <c r="I32" s="4"/>
      <c r="J32" s="4"/>
      <c r="K32" s="4"/>
      <c r="L32" s="4"/>
      <c r="M32" s="4"/>
    </row>
    <row r="33" spans="1:13" x14ac:dyDescent="0.25">
      <c r="A33" s="129"/>
      <c r="B33" s="131"/>
      <c r="C33" s="7"/>
      <c r="D33" s="4"/>
      <c r="E33" s="4"/>
      <c r="F33" s="4"/>
      <c r="G33" s="4"/>
      <c r="H33" s="4"/>
      <c r="I33" s="4"/>
      <c r="J33" s="4"/>
      <c r="K33" s="4"/>
      <c r="L33" s="4"/>
      <c r="M33" s="4"/>
    </row>
    <row r="34" spans="1:13" x14ac:dyDescent="0.25">
      <c r="A34" s="129"/>
      <c r="B34" s="131"/>
      <c r="C34" s="7"/>
      <c r="D34" s="4"/>
      <c r="E34" s="4"/>
      <c r="F34" s="4"/>
      <c r="G34" s="4"/>
      <c r="H34" s="4"/>
      <c r="I34" s="4"/>
      <c r="J34" s="4"/>
      <c r="K34" s="4"/>
      <c r="L34" s="4"/>
      <c r="M34" s="4"/>
    </row>
    <row r="35" spans="1:13" x14ac:dyDescent="0.25">
      <c r="A35" s="129"/>
      <c r="B35" s="131"/>
      <c r="C35" s="7"/>
      <c r="D35" s="4"/>
      <c r="E35" s="4"/>
      <c r="F35" s="4"/>
      <c r="G35" s="4"/>
      <c r="H35" s="4"/>
      <c r="I35" s="4"/>
      <c r="J35" s="4"/>
      <c r="K35" s="4"/>
      <c r="L35" s="4"/>
      <c r="M35" s="4"/>
    </row>
    <row r="36" spans="1:13" x14ac:dyDescent="0.25">
      <c r="A36" s="129"/>
      <c r="B36" s="131"/>
      <c r="C36" s="7"/>
      <c r="D36" s="4"/>
      <c r="E36" s="4"/>
      <c r="F36" s="4"/>
      <c r="G36" s="4"/>
      <c r="H36" s="4"/>
      <c r="I36" s="4"/>
      <c r="J36" s="4"/>
      <c r="K36" s="4"/>
      <c r="L36" s="4"/>
      <c r="M36" s="4"/>
    </row>
    <row r="37" spans="1:13" x14ac:dyDescent="0.25">
      <c r="A37" s="328" t="s">
        <v>20</v>
      </c>
      <c r="B37" s="329"/>
      <c r="C37" s="127">
        <f t="shared" ref="C37:M37" si="2">SUM(C26:C36)</f>
        <v>0</v>
      </c>
      <c r="D37" s="127">
        <f t="shared" si="2"/>
        <v>0</v>
      </c>
      <c r="E37" s="127">
        <f t="shared" si="2"/>
        <v>0</v>
      </c>
      <c r="F37" s="127">
        <f t="shared" si="2"/>
        <v>0</v>
      </c>
      <c r="G37" s="127">
        <f t="shared" si="2"/>
        <v>0</v>
      </c>
      <c r="H37" s="127">
        <f t="shared" si="2"/>
        <v>0</v>
      </c>
      <c r="I37" s="127">
        <f t="shared" si="2"/>
        <v>0</v>
      </c>
      <c r="J37" s="127">
        <f t="shared" si="2"/>
        <v>0</v>
      </c>
      <c r="K37" s="127">
        <f t="shared" si="2"/>
        <v>0</v>
      </c>
      <c r="L37" s="127">
        <f t="shared" si="2"/>
        <v>0</v>
      </c>
      <c r="M37" s="127">
        <f t="shared" si="2"/>
        <v>0</v>
      </c>
    </row>
    <row r="38" spans="1:13" ht="15.75" thickBot="1" x14ac:dyDescent="0.3">
      <c r="A38" s="45"/>
      <c r="B38" s="45"/>
      <c r="C38" s="45"/>
      <c r="D38" s="45"/>
      <c r="E38" s="45"/>
      <c r="F38" s="45"/>
      <c r="G38" s="45"/>
      <c r="H38" s="45"/>
      <c r="I38" s="45"/>
      <c r="J38" s="45"/>
      <c r="K38" s="45"/>
      <c r="L38" s="45"/>
      <c r="M38" s="45"/>
    </row>
    <row r="39" spans="1:13" ht="15.75" thickBot="1" x14ac:dyDescent="0.3">
      <c r="A39" s="325" t="s">
        <v>15</v>
      </c>
      <c r="B39" s="326"/>
      <c r="C39" s="326"/>
      <c r="D39" s="326"/>
      <c r="E39" s="326"/>
      <c r="F39" s="326"/>
      <c r="G39" s="327"/>
      <c r="H39" s="45"/>
      <c r="I39" s="45"/>
      <c r="J39" s="45"/>
      <c r="K39" s="45"/>
      <c r="L39" s="45"/>
      <c r="M39" s="45"/>
    </row>
    <row r="40" spans="1:13" ht="15.75" thickBot="1" x14ac:dyDescent="0.3">
      <c r="A40" s="295" t="s">
        <v>41</v>
      </c>
      <c r="B40" s="296"/>
      <c r="C40" s="296"/>
      <c r="D40" s="296"/>
      <c r="E40" s="296"/>
      <c r="F40" s="296"/>
      <c r="G40" s="297"/>
      <c r="H40" s="45"/>
      <c r="I40" s="45"/>
      <c r="J40" s="45"/>
      <c r="K40" s="45"/>
      <c r="L40" s="45"/>
      <c r="M40" s="45"/>
    </row>
    <row r="41" spans="1:13" ht="15.75" thickBot="1" x14ac:dyDescent="0.3">
      <c r="A41" s="295" t="s">
        <v>272</v>
      </c>
      <c r="B41" s="296"/>
      <c r="C41" s="296"/>
      <c r="D41" s="296"/>
      <c r="E41" s="296"/>
      <c r="F41" s="296"/>
      <c r="G41" s="297"/>
      <c r="H41" s="128"/>
      <c r="I41" s="45"/>
      <c r="J41" s="45"/>
      <c r="K41" s="45"/>
      <c r="L41" s="45"/>
      <c r="M41" s="45"/>
    </row>
    <row r="42" spans="1:13" ht="28.5" customHeight="1" thickBot="1" x14ac:dyDescent="0.3">
      <c r="A42" s="263" t="s">
        <v>273</v>
      </c>
      <c r="B42" s="264"/>
      <c r="C42" s="264"/>
      <c r="D42" s="264"/>
      <c r="E42" s="264"/>
      <c r="F42" s="264"/>
      <c r="G42" s="298"/>
      <c r="H42" s="45"/>
      <c r="I42" s="45"/>
      <c r="J42" s="45"/>
      <c r="K42" s="45"/>
      <c r="L42" s="45"/>
      <c r="M42" s="45"/>
    </row>
    <row r="43" spans="1:13" x14ac:dyDescent="0.25">
      <c r="A43" s="45"/>
      <c r="B43" s="45"/>
      <c r="C43" s="45"/>
      <c r="D43" s="45"/>
      <c r="E43" s="45"/>
      <c r="F43" s="45"/>
      <c r="G43" s="45"/>
      <c r="H43" s="45"/>
      <c r="I43" s="45"/>
      <c r="J43" s="45"/>
      <c r="K43" s="45"/>
      <c r="L43" s="45"/>
      <c r="M43" s="45"/>
    </row>
  </sheetData>
  <mergeCells count="15">
    <mergeCell ref="A42:G42"/>
    <mergeCell ref="D24:M24"/>
    <mergeCell ref="D7:M7"/>
    <mergeCell ref="A5:B6"/>
    <mergeCell ref="A22:B23"/>
    <mergeCell ref="A39:G39"/>
    <mergeCell ref="A40:G40"/>
    <mergeCell ref="A41:G41"/>
    <mergeCell ref="A37:B37"/>
    <mergeCell ref="A7:A8"/>
    <mergeCell ref="B7:B8"/>
    <mergeCell ref="A24:A25"/>
    <mergeCell ref="B24:B25"/>
    <mergeCell ref="C7:C8"/>
    <mergeCell ref="C24:C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e777af5-75c5-4059-8842-b3ca2d118c77">32JKWRRJAUXM-461356190-593</_dlc_DocId>
    <_dlc_DocIdUrl xmlns="de777af5-75c5-4059-8842-b3ca2d118c77">
      <Url>https://undp.sharepoint.com/teams/BIH/EU4Agri/_layouts/15/DocIdRedir.aspx?ID=32JKWRRJAUXM-461356190-593</Url>
      <Description>32JKWRRJAUXM-461356190-593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98D31968C3F8D47AD4E78D6000F004F" ma:contentTypeVersion="12" ma:contentTypeDescription="Create a new document." ma:contentTypeScope="" ma:versionID="f6925970e23a8d1ba9885e4ba190419f">
  <xsd:schema xmlns:xsd="http://www.w3.org/2001/XMLSchema" xmlns:xs="http://www.w3.org/2001/XMLSchema" xmlns:p="http://schemas.microsoft.com/office/2006/metadata/properties" xmlns:ns2="36d44f5b-1e8a-41b6-b861-358ef168604c" xmlns:ns3="de777af5-75c5-4059-8842-b3ca2d118c77" targetNamespace="http://schemas.microsoft.com/office/2006/metadata/properties" ma:root="true" ma:fieldsID="8d931e5213ee7c6334906de661228841" ns2:_="" ns3:_="">
    <xsd:import namespace="36d44f5b-1e8a-41b6-b861-358ef168604c"/>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d44f5b-1e8a-41b6-b861-358ef1686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EF4FD6-DBA7-4FE7-9638-D16293B63338}">
  <ds:schemaRefs>
    <ds:schemaRef ds:uri="http://schemas.microsoft.com/office/2006/metadata/properties"/>
    <ds:schemaRef ds:uri="http://schemas.microsoft.com/office/infopath/2007/PartnerControls"/>
    <ds:schemaRef ds:uri="de777af5-75c5-4059-8842-b3ca2d118c77"/>
  </ds:schemaRefs>
</ds:datastoreItem>
</file>

<file path=customXml/itemProps2.xml><?xml version="1.0" encoding="utf-8"?>
<ds:datastoreItem xmlns:ds="http://schemas.openxmlformats.org/officeDocument/2006/customXml" ds:itemID="{047E2741-FFD1-492F-887A-483DABF76EB3}">
  <ds:schemaRefs>
    <ds:schemaRef ds:uri="http://schemas.microsoft.com/sharepoint/v3/contenttype/forms"/>
  </ds:schemaRefs>
</ds:datastoreItem>
</file>

<file path=customXml/itemProps3.xml><?xml version="1.0" encoding="utf-8"?>
<ds:datastoreItem xmlns:ds="http://schemas.openxmlformats.org/officeDocument/2006/customXml" ds:itemID="{25491AF0-FF3D-4E00-B9C3-E53E494CD46C}">
  <ds:schemaRefs>
    <ds:schemaRef ds:uri="http://schemas.microsoft.com/sharepoint/events"/>
  </ds:schemaRefs>
</ds:datastoreItem>
</file>

<file path=customXml/itemProps4.xml><?xml version="1.0" encoding="utf-8"?>
<ds:datastoreItem xmlns:ds="http://schemas.openxmlformats.org/officeDocument/2006/customXml" ds:itemID="{8AA3D3EF-D2CF-487B-872A-01E4A1A2B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d44f5b-1e8a-41b6-b861-358ef168604c"/>
    <ds:schemaRef ds:uri="de777af5-75c5-4059-8842-b3ca2d118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Naslovna</vt:lpstr>
      <vt:lpstr>Uputstvo</vt:lpstr>
      <vt:lpstr>2.1. Informacije o podnosiocu</vt:lpstr>
      <vt:lpstr>3.2.Struktura i obim proizvodnj</vt:lpstr>
      <vt:lpstr>3.3.Mat. input 3.4. Mat. troš.</vt:lpstr>
      <vt:lpstr>Zaposleni 4.2, 4.3</vt:lpstr>
      <vt:lpstr>4.4. Dinamika zaposlenih</vt:lpstr>
      <vt:lpstr>6.2 Podaci o zemljištu</vt:lpstr>
      <vt:lpstr>8.1. Plan prodaje</vt:lpstr>
      <vt:lpstr>8.2. Ukupni prihodi</vt:lpstr>
      <vt:lpstr>8.3. Obračun amortizacije</vt:lpstr>
      <vt:lpstr>8.4. Strukt. i dinamika ulaganj</vt:lpstr>
      <vt:lpstr>8.5. Izvori finansiranja</vt:lpstr>
      <vt:lpstr>8.6. Bilans uspjeha</vt:lpstr>
      <vt:lpstr>8.7. Novčani tok</vt:lpstr>
      <vt:lpstr>8.8. Bilans stanja</vt:lpstr>
      <vt:lpstr>9.1. Statička ocjena efikasnost</vt:lpstr>
      <vt:lpstr>9.2. Ekonomski tok</vt:lpstr>
      <vt:lpstr>9.3. Neto sadašnja vrijednost</vt:lpstr>
      <vt:lpstr>10. Dobiveni rezultati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Djordje Teofilovic</dc:creator>
  <cp:lastModifiedBy>Josip Bule</cp:lastModifiedBy>
  <dcterms:created xsi:type="dcterms:W3CDTF">2011-02-01T11:53:43Z</dcterms:created>
  <dcterms:modified xsi:type="dcterms:W3CDTF">2020-07-29T09:34:55Z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0x010100298D31968C3F8D47AD4E78D6000F004F</vt:lpwstr>
  </property>
  <property fmtid="{D5CDD505-2E9C-101B-9397-08002B2CF9AE}" pid="3" name="_dlc_DocIdItemGuid">
    <vt:lpwstr>75fa5cd8-f4c7-4d79-b1a1-1b5c4ad0a501</vt:lpwstr>
  </property>
</Properties>
</file>